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ErmolaevMIu\Desktop\"/>
    </mc:Choice>
  </mc:AlternateContent>
  <xr:revisionPtr revIDLastSave="0" documentId="13_ncr:1_{C025DA8B-D50B-48C1-BA6A-6C7E97B2C177}" xr6:coauthVersionLast="47" xr6:coauthVersionMax="47" xr10:uidLastSave="{00000000-0000-0000-0000-000000000000}"/>
  <bookViews>
    <workbookView xWindow="28680" yWindow="-120" windowWidth="29040" windowHeight="15720" xr2:uid="{00000000-000D-0000-FFFF-FFFF00000000}"/>
  </bookViews>
  <sheets>
    <sheet name="ОЛ" sheetId="1" r:id="rId1"/>
  </sheets>
  <externalReferences>
    <externalReference r:id="rId2"/>
    <externalReference r:id="rId3"/>
    <externalReference r:id="rId4"/>
    <externalReference r:id="rId5"/>
    <externalReference r:id="rId6"/>
  </externalReferences>
  <definedNames>
    <definedName name="_Fill" hidden="1">#REF!</definedName>
    <definedName name="_Order1" hidden="1">255</definedName>
    <definedName name="_Sort" hidden="1">#REF!</definedName>
    <definedName name="_xlnm._FilterDatabase" localSheetId="0" hidden="1">ОЛ!$D$3:$AI$22</definedName>
    <definedName name="a_BALANCE_NAME" hidden="1">[1]XLR_NoRangeSheet!$AK$6</definedName>
    <definedName name="a_BASE_SCENARIO_NAME" hidden="1">[1]XLR_NoRangeSheet!$P$6</definedName>
    <definedName name="a_BEG_DATE" hidden="1">[1]XLR_NoRangeSheet!$F$6</definedName>
    <definedName name="a_BINDING_NAME" hidden="1">[1]XLR_NoRangeSheet!$AZ$6</definedName>
    <definedName name="a_BONUS_NAME" hidden="1">[1]XLR_NoRangeSheet!$AT$6</definedName>
    <definedName name="a_CAPEX_ALGORITHM" hidden="1">[1]XLR_NoRangeSheet!$CD$6</definedName>
    <definedName name="a_CODE" hidden="1">[1]XLR_NoRangeSheet!$C$6</definedName>
    <definedName name="a_CUSTOM_NAME" hidden="1">[1]XLR_NoRangeSheet!$BF$6</definedName>
    <definedName name="a_DEMAND_NAME" hidden="1">[1]XLR_NoRangeSheet!$BC$6</definedName>
    <definedName name="a_END_DATE" hidden="1">[1]XLR_NoRangeSheet!$G$6</definedName>
    <definedName name="a_EPOCH_INTERVAL_NAME" hidden="1">[1]XLR_NoRangeSheet!$I$6</definedName>
    <definedName name="a_FIXCOST_NAME" hidden="1">[1]XLR_NoRangeSheet!$AQ$6</definedName>
    <definedName name="a_FORECAST_NAME" hidden="1">[1]XLR_NoRangeSheet!$AW$6</definedName>
    <definedName name="a_NAME" hidden="1">[1]XLR_NoRangeSheet!$D$6</definedName>
    <definedName name="a_NOTE" hidden="1">[1]XLR_NoRangeSheet!$E$6</definedName>
    <definedName name="a_OPTIMEX_VERSION_NAME" hidden="1">[1]XLR_NoRangeSheet!$BY$6</definedName>
    <definedName name="a_OWNER_NAME" hidden="1">[1]XLR_NoRangeSheet!$BQ$6</definedName>
    <definedName name="a_PATH" hidden="1">[1]XLR_NoRangeSheet!$BV$6</definedName>
    <definedName name="a_PRICING_NAME" hidden="1">[1]XLR_NoRangeSheet!$AE$6</definedName>
    <definedName name="a_ROUTE_NAME" hidden="1">[1]XLR_NoRangeSheet!$BO$6</definedName>
    <definedName name="a_SENSITIVITY_NAME" hidden="1">[1]XLR_NoRangeSheet!$AN$6</definedName>
    <definedName name="a_SPENDING_NAME" hidden="1">[1]XLR_NoRangeSheet!$AH$6</definedName>
    <definedName name="a_SYS_DATE" hidden="1">[1]XLR_NoRangeSheet!$CF$6</definedName>
    <definedName name="a_TRANCHE_NAME" hidden="1">[1]XLR_NoRangeSheet!$AB$6</definedName>
    <definedName name="a_TRANSFERT_NAME" hidden="1">[1]XLR_NoRangeSheet!$V$6</definedName>
    <definedName name="asdfg" hidden="1">#REF!,#REF!,#REF!</definedName>
    <definedName name="b_BALANCE_NAME" hidden="1">[1]XLR_NoRangeSheet!$AK$7</definedName>
    <definedName name="b_BASE_SCENARIO_NAME" hidden="1">[1]XLR_NoRangeSheet!$P$7</definedName>
    <definedName name="b_BEG_DATE" hidden="1">[1]XLR_NoRangeSheet!$F$7</definedName>
    <definedName name="b_BINDING_NAME" hidden="1">[1]XLR_NoRangeSheet!$AZ$7</definedName>
    <definedName name="b_BONUS_NAME" hidden="1">[1]XLR_NoRangeSheet!$AT$7</definedName>
    <definedName name="b_CAPEX_ALGORITHM" hidden="1">[1]XLR_NoRangeSheet!$CD$7</definedName>
    <definedName name="b_CODE" hidden="1">[1]XLR_NoRangeSheet!$C$7</definedName>
    <definedName name="b_CUSTOM_NAME" hidden="1">[1]XLR_NoRangeSheet!$BF$7</definedName>
    <definedName name="b_DEMAND_NAME" hidden="1">[1]XLR_NoRangeSheet!$BC$7</definedName>
    <definedName name="b_END_DATE" hidden="1">[1]XLR_NoRangeSheet!$G$7</definedName>
    <definedName name="b_EPOCH_INTERVAL_NAME" hidden="1">[1]XLR_NoRangeSheet!$I$7</definedName>
    <definedName name="b_FIXCOST_NAME" hidden="1">[1]XLR_NoRangeSheet!$AQ$7</definedName>
    <definedName name="b_FORECAST_NAME" hidden="1">[1]XLR_NoRangeSheet!$AW$7</definedName>
    <definedName name="b_NAME" hidden="1">[1]XLR_NoRangeSheet!$D$7</definedName>
    <definedName name="b_NOTE" hidden="1">[1]XLR_NoRangeSheet!$E$7</definedName>
    <definedName name="b_OPTIMEX_VERSION_NAME" hidden="1">[1]XLR_NoRangeSheet!$BY$7</definedName>
    <definedName name="b_OWNER_NAME" hidden="1">[1]XLR_NoRangeSheet!$BQ$7</definedName>
    <definedName name="b_PATH" hidden="1">[1]XLR_NoRangeSheet!$BV$7</definedName>
    <definedName name="b_PRICING_NAME" hidden="1">[1]XLR_NoRangeSheet!$AE$7</definedName>
    <definedName name="b_ROUTE_NAME" hidden="1">[1]XLR_NoRangeSheet!$BO$7</definedName>
    <definedName name="b_SENSITIVITY_NAME" hidden="1">[1]XLR_NoRangeSheet!$AN$7</definedName>
    <definedName name="b_SPENDING_NAME" hidden="1">[1]XLR_NoRangeSheet!$AH$7</definedName>
    <definedName name="b_SYS_DATE" hidden="1">[1]XLR_NoRangeSheet!$CF$7</definedName>
    <definedName name="b_TRANCHE_NAME" hidden="1">[1]XLR_NoRangeSheet!$AB$7</definedName>
    <definedName name="b_TRANSFERT_NAME" hidden="1">[1]XLR_NoRangeSheet!$V$7</definedName>
    <definedName name="c_NAME" hidden="1">[2]XLR_NoRangeSheet!$C$6</definedName>
    <definedName name="dghs" hidden="1">#REF!</definedName>
    <definedName name="dh" hidden="1">#REF!</definedName>
    <definedName name="e_NDS_RATE" hidden="1">[2]XLR_NoRangeSheet!$D$7</definedName>
    <definedName name="erfdg" hidden="1">#REF!</definedName>
    <definedName name="ergf" hidden="1">#REF!</definedName>
    <definedName name="ergt" hidden="1">#REF!,#REF!,#REF!</definedName>
    <definedName name="ertgf" hidden="1">#REF!,#REF!,#REF!,#REF!,#REF!,#REF!</definedName>
    <definedName name="ertt" hidden="1">#REF!</definedName>
    <definedName name="erttvg" hidden="1">#REF!</definedName>
    <definedName name="fghgfh" hidden="1">#REF!</definedName>
    <definedName name="fghh" hidden="1">#REF!,#REF!,#REF!</definedName>
    <definedName name="fll" hidden="1">#REF!</definedName>
    <definedName name="IQ_CH" hidden="1">110000</definedName>
    <definedName name="IQ_CQ" hidden="1">5000</definedName>
    <definedName name="IQ_CY" hidden="1">10000</definedName>
    <definedName name="IQ_DAILY" hidden="1">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hidden="1">"09/16/2011 09:26:28"</definedName>
    <definedName name="IQ_NTM" hidden="1">6000</definedName>
    <definedName name="IQ_TODAY" hidden="1">0</definedName>
    <definedName name="IQ_WEEK" hidden="1">50000</definedName>
    <definedName name="IQ_YTD" hidden="1">3000</definedName>
    <definedName name="IQ_YTDMONTH" hidden="1">130000</definedName>
    <definedName name="juu" hidden="1">#REF!</definedName>
    <definedName name="m_PERIOD_NAME" hidden="1">[3]XLR_NoRangeSheet!$C$6</definedName>
    <definedName name="q2e" hidden="1">#REF!</definedName>
    <definedName name="regft" hidden="1">#REF!</definedName>
    <definedName name="rtyh" hidden="1">#REF!</definedName>
    <definedName name="sys_APP_VERSION" hidden="1">[1]XLR_NoRangeSheet!$D$8</definedName>
    <definedName name="sys_SYSDATE" hidden="1">[1]XLR_NoRangeSheet!$C$8</definedName>
    <definedName name="sys_USER" hidden="1">[1]XLR_NoRangeSheet!$B$8</definedName>
    <definedName name="tt" hidden="1">#REF!</definedName>
    <definedName name="tt_BALANCE_CODE" hidden="1">#REF!</definedName>
    <definedName name="tt_BALANCE_ID" hidden="1">#REF!</definedName>
    <definedName name="tt_BALANCE_NAME" hidden="1">#REF!</definedName>
    <definedName name="tt_BALANCE_NOTE" hidden="1">#REF!</definedName>
    <definedName name="tt_BASE_CALC_CODE" hidden="1">#REF!</definedName>
    <definedName name="tt_BASE_CALC_ID" hidden="1">#REF!</definedName>
    <definedName name="tt_BASE_CALC_NAME" hidden="1">#REF!</definedName>
    <definedName name="tt_BASE_SCENARIO_CODE" hidden="1">#REF!</definedName>
    <definedName name="tt_BASE_SCENARIO_ID" hidden="1">#REF!</definedName>
    <definedName name="tt_BASE_SCENARIO_NAME" hidden="1">#REF!</definedName>
    <definedName name="tt_BASE_SCENARIO_NOTE" hidden="1">#REF!</definedName>
    <definedName name="tt_BEG_DATE" hidden="1">#REF!</definedName>
    <definedName name="tt_BINDING_CODE" hidden="1">#REF!</definedName>
    <definedName name="tt_BINDING_ID" hidden="1">#REF!</definedName>
    <definedName name="tt_BINDING_NAME" hidden="1">#REF!</definedName>
    <definedName name="tt_BINDING_NOTE" hidden="1">#REF!</definedName>
    <definedName name="tt_BONUS_CODE" hidden="1">#REF!</definedName>
    <definedName name="tt_BONUS_ID" hidden="1">#REF!</definedName>
    <definedName name="tt_BONUS_NAME" hidden="1">#REF!</definedName>
    <definedName name="tt_BONUS_NOTE" hidden="1">#REF!</definedName>
    <definedName name="tt_CHANGE_DATE" hidden="1">#REF!</definedName>
    <definedName name="tt_CODE" hidden="1">#REF!</definedName>
    <definedName name="tt_CREATE_DATE" hidden="1">#REF!</definedName>
    <definedName name="tt_CUSTOM_CODE" hidden="1">#REF!</definedName>
    <definedName name="tt_CUSTOM_ID" hidden="1">#REF!</definedName>
    <definedName name="tt_CUSTOM_NAME" hidden="1">#REF!</definedName>
    <definedName name="tt_CUSTOM_NOTE" hidden="1">#REF!</definedName>
    <definedName name="tt_DEMAND_CODE" hidden="1">#REF!</definedName>
    <definedName name="tt_DEMAND_ID" hidden="1">#REF!</definedName>
    <definedName name="tt_DEMAND_NAME" hidden="1">#REF!</definedName>
    <definedName name="tt_DEMAND_NOTE" hidden="1">#REF!</definedName>
    <definedName name="tt_END_DATE" hidden="1">#REF!</definedName>
    <definedName name="tt_EPOCH_COUNT" hidden="1">#REF!</definedName>
    <definedName name="tt_EPOCH_INTERVAL_NAME" hidden="1">#REF!</definedName>
    <definedName name="tt_FIXCOST_CODE" hidden="1">#REF!</definedName>
    <definedName name="tt_FIXCOST_ID" hidden="1">#REF!</definedName>
    <definedName name="tt_FIXCOST_NAME" hidden="1">#REF!</definedName>
    <definedName name="tt_FIXCOST_NOTE" hidden="1">#REF!</definedName>
    <definedName name="tt_FOLDER_ID" hidden="1">#REF!</definedName>
    <definedName name="tt_FOLDER_NAME" hidden="1">#REF!</definedName>
    <definedName name="tt_FOLDER_PARENT_ID" hidden="1">#REF!</definedName>
    <definedName name="tt_FORECAST_CODE" hidden="1">#REF!</definedName>
    <definedName name="tt_FORECAST_ID" hidden="1">#REF!</definedName>
    <definedName name="tt_FORECAST_NAME" hidden="1">#REF!</definedName>
    <definedName name="tt_FORECAST_NOTE" hidden="1">#REF!</definedName>
    <definedName name="tt_FREIGHT_CODE" hidden="1">#REF!</definedName>
    <definedName name="tt_FREIGHT_ID" hidden="1">#REF!</definedName>
    <definedName name="tt_FREIGHT_NAME" hidden="1">#REF!</definedName>
    <definedName name="tt_FREIGHT_NOTE" hidden="1">#REF!</definedName>
    <definedName name="tt_ID" hidden="1">#REF!</definedName>
    <definedName name="tt_IS_BASE" hidden="1">#REF!</definedName>
    <definedName name="tt_IS_READ_ONLY" hidden="1">#REF!</definedName>
    <definedName name="tt_MARKET_CODE" hidden="1">#REF!</definedName>
    <definedName name="tt_MARKET_ID" hidden="1">#REF!</definedName>
    <definedName name="tt_MARKET_NAME" hidden="1">#REF!</definedName>
    <definedName name="tt_MARKET_TOTE" hidden="1">#REF!</definedName>
    <definedName name="tt_NAME" hidden="1">#REF!</definedName>
    <definedName name="tt_NOTE" hidden="1">#REF!</definedName>
    <definedName name="tt_OPTIMEX_CODE" hidden="1">#REF!</definedName>
    <definedName name="tt_OPTIMEX_ID" hidden="1">#REF!</definedName>
    <definedName name="tt_OPTIMEX_NAME" hidden="1">#REF!</definedName>
    <definedName name="tt_OWNER_ID" hidden="1">#REF!</definedName>
    <definedName name="tt_OWNER_NAME" hidden="1">#REF!</definedName>
    <definedName name="tt_OWNER_USER" hidden="1">#REF!</definedName>
    <definedName name="tt_PARITY_CODE" hidden="1">#REF!</definedName>
    <definedName name="tt_PARITY_ID" hidden="1">#REF!</definedName>
    <definedName name="tt_PARITY_NAME" hidden="1">#REF!</definedName>
    <definedName name="tt_PARITY_NOTE" hidden="1">#REF!</definedName>
    <definedName name="tt_PRICING_CODE" hidden="1">#REF!</definedName>
    <definedName name="tt_PRICING_ID" hidden="1">#REF!</definedName>
    <definedName name="tt_PRICING_NAME" hidden="1">#REF!</definedName>
    <definedName name="tt_PRICING_NOTE" hidden="1">#REF!</definedName>
    <definedName name="tt_ROUTE_CODE" hidden="1">#REF!</definedName>
    <definedName name="tt_ROUTE_ID" hidden="1">#REF!</definedName>
    <definedName name="tt_ROUTE_NAME" hidden="1">#REF!</definedName>
    <definedName name="tt_ROUTE_NOTE" hidden="1">#REF!</definedName>
    <definedName name="tt_SENSITIVITY_CODE" hidden="1">#REF!</definedName>
    <definedName name="tt_SENSITIVITY_ID" hidden="1">#REF!</definedName>
    <definedName name="tt_SENSITIVITY_NAME" hidden="1">#REF!</definedName>
    <definedName name="tt_SENSITIVITY_NOTE" hidden="1">#REF!</definedName>
    <definedName name="tt_SPENDING_CODE" hidden="1">#REF!</definedName>
    <definedName name="tt_SPENDING_ID" hidden="1">#REF!</definedName>
    <definedName name="tt_SPENDING_NAME" hidden="1">#REF!</definedName>
    <definedName name="tt_SPENDING_NOTE" hidden="1">#REF!</definedName>
    <definedName name="tt_TRANCHE_CODE" hidden="1">#REF!</definedName>
    <definedName name="tt_TRANCHE_ID" hidden="1">#REF!</definedName>
    <definedName name="tt_TRANCHE_NAME" hidden="1">#REF!</definedName>
    <definedName name="tt_TRANCHE_NOTE" hidden="1">#REF!</definedName>
    <definedName name="tt_TRANSFERT_CODE" hidden="1">#REF!</definedName>
    <definedName name="tt_TRANSFERT_ID" hidden="1">#REF!</definedName>
    <definedName name="tt_TRANSFERT_NAME" hidden="1">#REF!</definedName>
    <definedName name="tt_TRANSFERT_NOTE" hidden="1">#REF!</definedName>
    <definedName name="ttt_BALANCE_CODE" hidden="1">#REF!</definedName>
    <definedName name="ttt_BALANCE_ID" hidden="1">#REF!</definedName>
    <definedName name="ttt_BALANCE_NAME" hidden="1">#REF!</definedName>
    <definedName name="ttt_BALANCE_NOTE" hidden="1">#REF!</definedName>
    <definedName name="ttt_BASE_CALC_CODE" hidden="1">#REF!</definedName>
    <definedName name="ttt_BASE_CALC_ID" hidden="1">#REF!</definedName>
    <definedName name="ttt_BASE_CALC_NAME" hidden="1">#REF!</definedName>
    <definedName name="ttt_BASE_SCENARIO_CODE" hidden="1">#REF!</definedName>
    <definedName name="ttt_BASE_SCENARIO_ID" hidden="1">#REF!</definedName>
    <definedName name="ttt_BASE_SCENARIO_NAME" hidden="1">#REF!</definedName>
    <definedName name="ttt_BASE_SCENARIO_NOTE" hidden="1">#REF!</definedName>
    <definedName name="ttt_BEG_DATE" hidden="1">#REF!</definedName>
    <definedName name="ttt_BINDING_CODE" hidden="1">#REF!</definedName>
    <definedName name="ttt_BINDING_ID" hidden="1">#REF!</definedName>
    <definedName name="ttt_BINDING_NAME" hidden="1">#REF!</definedName>
    <definedName name="ttt_BINDING_NOTE" hidden="1">#REF!</definedName>
    <definedName name="ttt_BONUS_CODE" hidden="1">#REF!</definedName>
    <definedName name="ttt_BONUS_ID" hidden="1">#REF!</definedName>
    <definedName name="ttt_BONUS_NAME" hidden="1">#REF!</definedName>
    <definedName name="ttt_BONUS_NOTE" hidden="1">#REF!</definedName>
    <definedName name="ttt_CHANGE_DATE" hidden="1">#REF!</definedName>
    <definedName name="ttt_CODE" hidden="1">#REF!</definedName>
    <definedName name="ttt_CREATE_DATE" hidden="1">#REF!</definedName>
    <definedName name="ttt_CUSTOM_CODE" hidden="1">#REF!</definedName>
    <definedName name="ttt_CUSTOM_ID" hidden="1">#REF!</definedName>
    <definedName name="ttt_CUSTOM_NAME" hidden="1">#REF!</definedName>
    <definedName name="ttt_CUSTOM_NOTE" hidden="1">#REF!</definedName>
    <definedName name="ttt_DEMAND_CODE" hidden="1">#REF!</definedName>
    <definedName name="ttt_DEMAND_ID" hidden="1">#REF!</definedName>
    <definedName name="ttt_DEMAND_NAME" hidden="1">#REF!</definedName>
    <definedName name="ttt_DEMAND_NOTE" hidden="1">#REF!</definedName>
    <definedName name="ttt_END_DATE" hidden="1">#REF!</definedName>
    <definedName name="ttt_EPOCH_COUNT" hidden="1">#REF!</definedName>
    <definedName name="ttt_EPOCH_INTERVAL_NAME" hidden="1">#REF!</definedName>
    <definedName name="ttt_FIXCOST_CODE" hidden="1">#REF!</definedName>
    <definedName name="ttt_FIXCOST_ID" hidden="1">#REF!</definedName>
    <definedName name="ttt_FIXCOST_NAME" hidden="1">#REF!</definedName>
    <definedName name="ttt_FIXCOST_NOTE" hidden="1">#REF!</definedName>
    <definedName name="ttt_FOLDER_ID" hidden="1">#REF!</definedName>
    <definedName name="ttt_FOLDER_NAME" hidden="1">#REF!</definedName>
    <definedName name="ttt_FOLDER_PARENT_ID" hidden="1">#REF!</definedName>
    <definedName name="ttt_FORECAST_CODE" hidden="1">#REF!</definedName>
    <definedName name="ttt_FORECAST_ID" hidden="1">#REF!</definedName>
    <definedName name="ttt_FORECAST_NAME" hidden="1">#REF!</definedName>
    <definedName name="ttt_FORECAST_NOTE" hidden="1">#REF!</definedName>
    <definedName name="ttt_FREIGHT_CODE" hidden="1">#REF!</definedName>
    <definedName name="ttt_FREIGHT_ID" hidden="1">#REF!</definedName>
    <definedName name="ttt_FREIGHT_NAME" hidden="1">#REF!</definedName>
    <definedName name="ttt_FREIGHT_NOTE" hidden="1">#REF!</definedName>
    <definedName name="ttt_ID" hidden="1">#REF!</definedName>
    <definedName name="ttt_IS_BASE" hidden="1">#REF!</definedName>
    <definedName name="ttt_IS_READ_ONLY" hidden="1">#REF!</definedName>
    <definedName name="ttt_MARKET_CODE" hidden="1">#REF!</definedName>
    <definedName name="ttt_MARKET_ID" hidden="1">#REF!</definedName>
    <definedName name="ttt_MARKET_NAME" hidden="1">#REF!</definedName>
    <definedName name="ttt_MARKET_TOTE" hidden="1">#REF!</definedName>
    <definedName name="ttt_NAME" hidden="1">#REF!</definedName>
    <definedName name="ttt_NOTE" hidden="1">#REF!</definedName>
    <definedName name="ttt_OPTIMEX_CODE" hidden="1">#REF!</definedName>
    <definedName name="ttt_OPTIMEX_ID" hidden="1">#REF!</definedName>
    <definedName name="ttt_OPTIMEX_NAME" hidden="1">#REF!</definedName>
    <definedName name="ttt_OWNER_ID" hidden="1">#REF!</definedName>
    <definedName name="ttt_OWNER_NAME" hidden="1">#REF!</definedName>
    <definedName name="ttt_OWNER_USER" hidden="1">#REF!</definedName>
    <definedName name="ttt_PARITY_CODE" hidden="1">#REF!</definedName>
    <definedName name="ttt_PARITY_ID" hidden="1">#REF!</definedName>
    <definedName name="ttt_PARITY_NAME" hidden="1">#REF!</definedName>
    <definedName name="ttt_PARITY_NOTE" hidden="1">#REF!</definedName>
    <definedName name="ttt_PRICING_CODE" hidden="1">#REF!</definedName>
    <definedName name="ttt_PRICING_ID" hidden="1">#REF!</definedName>
    <definedName name="ttt_PRICING_NAME" hidden="1">#REF!</definedName>
    <definedName name="ttt_PRICING_NOTE" hidden="1">#REF!</definedName>
    <definedName name="ttt_ROUTE_CODE" hidden="1">#REF!</definedName>
    <definedName name="ttt_ROUTE_ID" hidden="1">#REF!</definedName>
    <definedName name="ttt_ROUTE_NAME" hidden="1">#REF!</definedName>
    <definedName name="ttt_ROUTE_NOTE" hidden="1">#REF!</definedName>
    <definedName name="ttt_SENSITIVITY_CODE" hidden="1">#REF!</definedName>
    <definedName name="ttt_SENSITIVITY_ID" hidden="1">#REF!</definedName>
    <definedName name="ttt_SENSITIVITY_NAME" hidden="1">#REF!</definedName>
    <definedName name="ttt_SENSITIVITY_NOTE" hidden="1">#REF!</definedName>
    <definedName name="ttt_SPENDING_CODE" hidden="1">#REF!</definedName>
    <definedName name="ttt_SPENDING_ID" hidden="1">#REF!</definedName>
    <definedName name="ttt_SPENDING_NAME" hidden="1">#REF!</definedName>
    <definedName name="ttt_SPENDING_NOTE" hidden="1">#REF!</definedName>
    <definedName name="ttt_TRANCHE_CODE" hidden="1">#REF!</definedName>
    <definedName name="ttt_TRANCHE_ID" hidden="1">#REF!</definedName>
    <definedName name="ttt_TRANCHE_NAME" hidden="1">#REF!</definedName>
    <definedName name="ttt_TRANCHE_NOTE" hidden="1">#REF!</definedName>
    <definedName name="ttt_TRANSFERT_CODE" hidden="1">#REF!</definedName>
    <definedName name="ttt_TRANSFERT_ID" hidden="1">#REF!</definedName>
    <definedName name="ttt_TRANSFERT_NAME" hidden="1">#REF!</definedName>
    <definedName name="ttt_TRANSFERT_NOTE" hidden="1">#REF!</definedName>
    <definedName name="tyuj" hidden="1">#REF!</definedName>
    <definedName name="u_BALANCE_CODE" hidden="1">#REF!</definedName>
    <definedName name="u_BALANCE_ID" hidden="1">#REF!</definedName>
    <definedName name="u_BALANCE_NAME" hidden="1">#REF!</definedName>
    <definedName name="u_BALANCE_NOTE" hidden="1">#REF!</definedName>
    <definedName name="u_BASE_CALC_CODE" hidden="1">#REF!</definedName>
    <definedName name="u_BASE_CALC_ID" hidden="1">#REF!</definedName>
    <definedName name="u_BASE_CALC_NAME" hidden="1">#REF!</definedName>
    <definedName name="u_BASE_SCENARIO_CODE" hidden="1">#REF!</definedName>
    <definedName name="u_BASE_SCENARIO_ID" hidden="1">#REF!</definedName>
    <definedName name="u_BASE_SCENARIO_NAME" hidden="1">#REF!</definedName>
    <definedName name="u_BASE_SCENARIO_NOTE" hidden="1">#REF!</definedName>
    <definedName name="u_BEG_DATE" hidden="1">#REF!</definedName>
    <definedName name="u_BINDING_CODE" hidden="1">#REF!</definedName>
    <definedName name="u_BINDING_ID" hidden="1">#REF!</definedName>
    <definedName name="u_BINDING_NAME" hidden="1">#REF!</definedName>
    <definedName name="u_BINDING_NOTE" hidden="1">#REF!</definedName>
    <definedName name="u_BONUS_CODE" hidden="1">#REF!</definedName>
    <definedName name="u_BONUS_ID" hidden="1">#REF!</definedName>
    <definedName name="u_BONUS_NAME" hidden="1">#REF!</definedName>
    <definedName name="u_BONUS_NOTE" hidden="1">#REF!</definedName>
    <definedName name="u_CHANGE_DATE" hidden="1">#REF!</definedName>
    <definedName name="u_CODE" hidden="1">#REF!</definedName>
    <definedName name="u_CREATE_DATE" hidden="1">#REF!</definedName>
    <definedName name="u_CUSTOM_CODE" hidden="1">#REF!</definedName>
    <definedName name="u_CUSTOM_ID" hidden="1">#REF!</definedName>
    <definedName name="u_CUSTOM_NAME" hidden="1">#REF!</definedName>
    <definedName name="u_CUSTOM_NOTE" hidden="1">#REF!</definedName>
    <definedName name="u_DEMAND_CODE" hidden="1">#REF!</definedName>
    <definedName name="u_DEMAND_ID" hidden="1">#REF!</definedName>
    <definedName name="u_DEMAND_NAME" hidden="1">#REF!</definedName>
    <definedName name="u_DEMAND_NOTE" hidden="1">#REF!</definedName>
    <definedName name="u_END_DATE" hidden="1">#REF!</definedName>
    <definedName name="u_EPOCH_COUNT" hidden="1">#REF!</definedName>
    <definedName name="u_EPOCH_INTERVAL_NAME" hidden="1">#REF!</definedName>
    <definedName name="u_FIXCOST_CODE" hidden="1">#REF!</definedName>
    <definedName name="u_FIXCOST_ID" hidden="1">#REF!</definedName>
    <definedName name="u_FIXCOST_NAME" hidden="1">#REF!</definedName>
    <definedName name="u_FIXCOST_NOTE" hidden="1">#REF!</definedName>
    <definedName name="u_FOLDER_ID" hidden="1">#REF!</definedName>
    <definedName name="u_FOLDER_NAME" hidden="1">#REF!</definedName>
    <definedName name="u_FOLDER_PARENT_ID" hidden="1">#REF!</definedName>
    <definedName name="u_FORECAST_CODE" hidden="1">#REF!</definedName>
    <definedName name="u_FORECAST_ID" hidden="1">#REF!</definedName>
    <definedName name="u_FORECAST_NAME" hidden="1">#REF!</definedName>
    <definedName name="u_FORECAST_NOTE" hidden="1">#REF!</definedName>
    <definedName name="u_FREIGHT_CODE" hidden="1">#REF!</definedName>
    <definedName name="u_FREIGHT_ID" hidden="1">#REF!</definedName>
    <definedName name="u_FREIGHT_NAME" hidden="1">#REF!</definedName>
    <definedName name="u_FREIGHT_NOTE" hidden="1">#REF!</definedName>
    <definedName name="u_ID" hidden="1">#REF!</definedName>
    <definedName name="u_IS_BASE" hidden="1">#REF!</definedName>
    <definedName name="u_IS_READ_ONLY" hidden="1">#REF!</definedName>
    <definedName name="u_MARKET_CODE" hidden="1">#REF!</definedName>
    <definedName name="u_MARKET_ID" hidden="1">#REF!</definedName>
    <definedName name="u_MARKET_NAME" hidden="1">#REF!</definedName>
    <definedName name="u_MARKET_TOTE" hidden="1">#REF!</definedName>
    <definedName name="u_NAME" hidden="1">#REF!</definedName>
    <definedName name="u_NOTE" hidden="1">#REF!</definedName>
    <definedName name="u_OPTIMEX_CODE" hidden="1">#REF!</definedName>
    <definedName name="u_OPTIMEX_ID" hidden="1">#REF!</definedName>
    <definedName name="u_OPTIMEX_NAME" hidden="1">#REF!</definedName>
    <definedName name="u_OWNER_ID" hidden="1">#REF!</definedName>
    <definedName name="u_OWNER_NAME" hidden="1">#REF!</definedName>
    <definedName name="u_OWNER_USER" hidden="1">#REF!</definedName>
    <definedName name="u_PARITY_CODE" hidden="1">#REF!</definedName>
    <definedName name="u_PARITY_ID" hidden="1">#REF!</definedName>
    <definedName name="u_PARITY_NAME" hidden="1">#REF!</definedName>
    <definedName name="u_PARITY_NOTE" hidden="1">#REF!</definedName>
    <definedName name="u_PRICING_CODE" hidden="1">#REF!</definedName>
    <definedName name="u_PRICING_ID" hidden="1">#REF!</definedName>
    <definedName name="u_PRICING_NAME" hidden="1">#REF!</definedName>
    <definedName name="u_PRICING_NOTE" hidden="1">#REF!</definedName>
    <definedName name="u_ROUTE_CODE" hidden="1">#REF!</definedName>
    <definedName name="u_ROUTE_ID" hidden="1">#REF!</definedName>
    <definedName name="u_ROUTE_NAME" hidden="1">#REF!</definedName>
    <definedName name="u_ROUTE_NOTE" hidden="1">#REF!</definedName>
    <definedName name="u_SENSITIVITY_CODE" hidden="1">#REF!</definedName>
    <definedName name="u_SENSITIVITY_ID" hidden="1">#REF!</definedName>
    <definedName name="u_SENSITIVITY_NAME" hidden="1">#REF!</definedName>
    <definedName name="u_SENSITIVITY_NOTE" hidden="1">#REF!</definedName>
    <definedName name="u_SPENDING_CODE" hidden="1">#REF!</definedName>
    <definedName name="u_SPENDING_ID" hidden="1">#REF!</definedName>
    <definedName name="u_SPENDING_NAME" hidden="1">#REF!</definedName>
    <definedName name="u_SPENDING_NOTE" hidden="1">#REF!</definedName>
    <definedName name="u_TRANCHE_CODE" hidden="1">#REF!</definedName>
    <definedName name="u_TRANCHE_ID" hidden="1">#REF!</definedName>
    <definedName name="u_TRANCHE_NAME" hidden="1">#REF!</definedName>
    <definedName name="u_TRANCHE_NOTE" hidden="1">#REF!</definedName>
    <definedName name="u_TRANSFERT_CODE" hidden="1">#REF!</definedName>
    <definedName name="u_TRANSFERT_ID" hidden="1">#REF!</definedName>
    <definedName name="u_TRANSFERT_NAME" hidden="1">#REF!</definedName>
    <definedName name="u_TRANSFERT_NOTE" hidden="1">#REF!</definedName>
    <definedName name="XLR_ERRNAMESTR" hidden="1">[4]XLR_NoRangeSheet!$B$5</definedName>
    <definedName name="XLR_VERSION" hidden="1">[5]XLR_NoRangeSheet!#REF!</definedName>
    <definedName name="yjdjt" hidden="1">#REF!</definedName>
    <definedName name="Z_1BCD3008_CCB1_46B4_9683_97CDA93DE841_.wvu.FilterData" localSheetId="0" hidden="1">ОЛ!$D$3:$AI$22</definedName>
    <definedName name="Z_281305A2_0B58_4807_84BA_25130D18B2C1_.wvu.Cols" hidden="1">#REF!,#REF!,#REF!</definedName>
    <definedName name="Z_281305A2_0B58_4807_84BA_25130D18B2C1_.wvu.FilterData" hidden="1">#REF!</definedName>
    <definedName name="Z_5336096B_8FA8_456F_A363_FE981E37A8C4_.wvu.Cols" hidden="1">#REF!</definedName>
    <definedName name="Z_5336096B_8FA8_456F_A363_FE981E37A8C4_.wvu.FilterData" hidden="1">#REF!</definedName>
    <definedName name="Z_5336096B_8FA8_456F_A363_FE981E37A8C4_.wvu.PrintArea" hidden="1">#REF!</definedName>
    <definedName name="Z_5336096B_8FA8_456F_A363_FE981E37A8C4_.wvu.Rows" hidden="1">#REF!,#REF!,#REF!</definedName>
    <definedName name="Z_82162C14_21B9_4F0E_9062_D64779601F45_.wvu.Cols" hidden="1">#REF!</definedName>
    <definedName name="Z_82162C14_21B9_4F0E_9062_D64779601F45_.wvu.FilterData" hidden="1">#REF!</definedName>
    <definedName name="Z_82162C14_21B9_4F0E_9062_D64779601F45_.wvu.PrintArea" hidden="1">#REF!</definedName>
    <definedName name="Z_82162C14_21B9_4F0E_9062_D64779601F45_.wvu.Rows" hidden="1">#REF!,#REF!,#REF!,#REF!,#REF!,#REF!</definedName>
    <definedName name="Z_9B9F8217_DFAB_11D3_AE91_0090272D3C77_.wvu.FilterData" hidden="1">#REF!</definedName>
    <definedName name="Z_FE37EC85_783C_4815_9F7A_51E451811F1B_.wvu.Cols" hidden="1">#REF!</definedName>
    <definedName name="Z_FE37EC85_783C_4815_9F7A_51E451811F1B_.wvu.FilterData" hidden="1">#REF!</definedName>
    <definedName name="Z_FE37EC85_783C_4815_9F7A_51E451811F1B_.wvu.PrintArea" hidden="1">#REF!</definedName>
    <definedName name="Z_FE37EC85_783C_4815_9F7A_51E451811F1B_.wvu.Rows" hidden="1">#REF!,#REF!,#REF!</definedName>
    <definedName name="Кипр" hidden="1">#REF!</definedName>
    <definedName name="укакцуакца"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Q28" i="1" l="1"/>
  <c r="AQ29" i="1"/>
  <c r="AQ27" i="1"/>
  <c r="AQ12" i="1" l="1"/>
  <c r="AQ14" i="1"/>
  <c r="AQ15" i="1"/>
  <c r="AQ16" i="1"/>
  <c r="AQ19" i="1"/>
  <c r="AQ21" i="1"/>
  <c r="AQ24" i="1"/>
  <c r="AQ25" i="1"/>
  <c r="AQ26" i="1"/>
  <c r="AQ30" i="1"/>
  <c r="AQ33" i="1"/>
  <c r="AQ34" i="1"/>
  <c r="AQ35" i="1"/>
  <c r="AQ36" i="1"/>
  <c r="AQ37" i="1"/>
  <c r="AQ38" i="1"/>
  <c r="AQ39" i="1"/>
  <c r="AQ40" i="1"/>
  <c r="AQ41" i="1"/>
  <c r="AQ42" i="1"/>
  <c r="AQ45" i="1"/>
  <c r="AQ46" i="1"/>
  <c r="AQ47" i="1"/>
  <c r="AQ48" i="1"/>
  <c r="AQ49" i="1"/>
  <c r="AQ50" i="1"/>
  <c r="AQ52" i="1"/>
  <c r="AQ53" i="1"/>
  <c r="AQ54" i="1"/>
  <c r="AQ55" i="1"/>
  <c r="AQ56" i="1"/>
  <c r="AQ57" i="1"/>
  <c r="AQ58" i="1"/>
  <c r="AQ59" i="1"/>
  <c r="AQ60" i="1"/>
  <c r="AQ61" i="1"/>
  <c r="AQ62" i="1"/>
  <c r="AQ63" i="1"/>
  <c r="AQ64" i="1"/>
  <c r="AQ65" i="1"/>
  <c r="AQ66" i="1"/>
  <c r="AQ67" i="1"/>
  <c r="AQ68" i="1"/>
  <c r="AQ69" i="1"/>
  <c r="AQ70" i="1"/>
  <c r="AQ71" i="1"/>
  <c r="AQ72" i="1"/>
  <c r="AQ5" i="1"/>
  <c r="AQ6" i="1"/>
  <c r="AQ7" i="1"/>
  <c r="AQ8" i="1"/>
  <c r="AQ9" i="1"/>
  <c r="AQ10" i="1"/>
  <c r="AQ11" i="1"/>
  <c r="AP70" i="1" l="1"/>
  <c r="AP68" i="1" l="1"/>
  <c r="AP24" i="1" l="1"/>
  <c r="AP5" i="1" l="1"/>
  <c r="AP6" i="1"/>
  <c r="AP7" i="1"/>
  <c r="AP8" i="1"/>
  <c r="AP10" i="1"/>
  <c r="AP11" i="1"/>
  <c r="AP12" i="1"/>
  <c r="AP13" i="1"/>
  <c r="AP14" i="1"/>
  <c r="AP15" i="1"/>
  <c r="AP17" i="1"/>
  <c r="AP18" i="1"/>
  <c r="AP20" i="1"/>
  <c r="AP22" i="1"/>
  <c r="AP23" i="1"/>
  <c r="AP27" i="1"/>
  <c r="AP28" i="1"/>
  <c r="AP29" i="1"/>
  <c r="AP30" i="1"/>
  <c r="AP31" i="1"/>
  <c r="AP32" i="1"/>
  <c r="AP34" i="1"/>
  <c r="AP35" i="1"/>
  <c r="AP36" i="1"/>
  <c r="AP37" i="1"/>
  <c r="AP38" i="1"/>
  <c r="AP39" i="1"/>
  <c r="AP40" i="1"/>
  <c r="AP43" i="1"/>
  <c r="AP44" i="1"/>
  <c r="AP67" i="1"/>
  <c r="AP69" i="1"/>
  <c r="AQ51" i="1" l="1"/>
  <c r="AQ17" i="1" l="1"/>
  <c r="AQ13" i="1" l="1"/>
  <c r="AQ23" i="1" l="1"/>
  <c r="AQ22" i="1" l="1"/>
  <c r="AQ20" i="1"/>
  <c r="AQ44" i="1"/>
  <c r="AQ18" i="1"/>
  <c r="AQ43" i="1"/>
</calcChain>
</file>

<file path=xl/sharedStrings.xml><?xml version="1.0" encoding="utf-8"?>
<sst xmlns="http://schemas.openxmlformats.org/spreadsheetml/2006/main" count="106" uniqueCount="102">
  <si>
    <t>Кол-во</t>
  </si>
  <si>
    <t>-20…200</t>
  </si>
  <si>
    <t>-25…220</t>
  </si>
  <si>
    <t>10…40</t>
  </si>
  <si>
    <t>1000…1500</t>
  </si>
  <si>
    <t>1…12</t>
  </si>
  <si>
    <t>Скребковая, эмалированная/сборная PTFE</t>
  </si>
  <si>
    <t>109_01_27</t>
  </si>
  <si>
    <t>№ п./п
Item No..</t>
  </si>
  <si>
    <t>Код ЕК МТР
EC MTR Code</t>
  </si>
  <si>
    <t>Код
Code</t>
  </si>
  <si>
    <t>Наименование и назначение аппарата
Name and Purpose of Apparatus</t>
  </si>
  <si>
    <t>№ заявки
Request No.</t>
  </si>
  <si>
    <t>Положение
Position</t>
  </si>
  <si>
    <t>Расчетные параметры
Design Parameters</t>
  </si>
  <si>
    <t>Тип аппарата
Apparatus type</t>
  </si>
  <si>
    <t>Общий геометрический объем сосуда, не более, м3
Total geometric volume of vessel, max, m³</t>
  </si>
  <si>
    <t xml:space="preserve">Размеры, мм
Dimensions, mm	</t>
  </si>
  <si>
    <t>Объем, заполняемый жидкостью, не более (% от геометрического объема)Liquid-filling volume, not more than (% of geometric volume)</t>
  </si>
  <si>
    <t>Наличие рубашки нагрева/охлаждения
Presence of heating/cooling jacket</t>
  </si>
  <si>
    <t>Тип рубашки
Jacket type</t>
  </si>
  <si>
    <t>Рабочее давление в сосуде
Working pressure in the vessel</t>
  </si>
  <si>
    <t>Рабочая температура, °С
Working temperature, °C</t>
  </si>
  <si>
    <t>Расчетное внутреннее давление сосуда
Design internal pressure of the vessel</t>
  </si>
  <si>
    <t>Расчетное давление в рубашке
 Design pressure in the jacket</t>
  </si>
  <si>
    <t>Расчетное наружное давление обечайки корпуса под рубашкой
Design external pressure of the shell body under the jacket</t>
  </si>
  <si>
    <t>Расчетная температура, °С
Design temperature, °C</t>
  </si>
  <si>
    <t>Режим фильтрации
Filtration mode</t>
  </si>
  <si>
    <t xml:space="preserve">Химический состав твердой фазы
Chemical composition of the solid phase
</t>
  </si>
  <si>
    <t>Содержание тв. фазы, % массовых
Solid phase content, % by weight</t>
  </si>
  <si>
    <t>Характеристика фильтруемой среды
Characteristics of the filtered medium / Filtered medium characteristics</t>
  </si>
  <si>
    <t>Размер частиц
твердой фазы
Solid phase particle size</t>
  </si>
  <si>
    <t>Плотность сухой
твердой фазы, кг/м3
Density of dry solid phase, kg/m³</t>
  </si>
  <si>
    <t>Химический состав
жидкой фазы
Chemical composition of the liquid phase</t>
  </si>
  <si>
    <t>Вязкость жидкой
фазы, сПз
Viscosity of the liquid phase, cP</t>
  </si>
  <si>
    <t>Наличие легко
летучих токсичных
веществ
Presence of highly volatile toxic substances</t>
  </si>
  <si>
    <t>Наличие сильных
окислителей, кислот,
щелочей
Presence of strong oxidizers, acids, alkalis</t>
  </si>
  <si>
    <t>pH среды
pH of the medium</t>
  </si>
  <si>
    <t>Характер твердой фазы суспензии
Characteristics of the solid phase of the suspension</t>
  </si>
  <si>
    <t>Производительность
по суспензии,
м3/загрузку
Capacity for suspension, m³ per batch</t>
  </si>
  <si>
    <t>Производительность
по фильтрату,
м3/загрузку
Capacity for filtrate, m³ per batch</t>
  </si>
  <si>
    <t>Производительность
по осадку,
м3/загрузку
Capacity for cake (or sediment), m³ per batch</t>
  </si>
  <si>
    <t>Характеристика обращающихся сред в рубашке
 Characteristics of the media circulating in the jacket</t>
  </si>
  <si>
    <t>Теплоноситель
Heat transfer fluid</t>
  </si>
  <si>
    <t>Температура теплоносителя, °С
Heat transfer fluid temperature, °C</t>
  </si>
  <si>
    <t>Наличие мешалки
Presence of an agitator</t>
  </si>
  <si>
    <t>Конструкция мешалки
Agitator design</t>
  </si>
  <si>
    <t>Скорость вращения мешалки, об/мин
Agitator speed, rpm</t>
  </si>
  <si>
    <t>Мощность привода, кВт
Drive power, kW</t>
  </si>
  <si>
    <t>Питание привода
Drive power supply</t>
  </si>
  <si>
    <t>Тип электродвигателя
Electric motor type</t>
  </si>
  <si>
    <t>Частотный преобразователь
Frequency converter</t>
  </si>
  <si>
    <t>Требования к исполнению привода
Drive design requirements</t>
  </si>
  <si>
    <t>Кабельный ввод Exd (подвод питания привода)
Exd cable entry (drive power supply connection)</t>
  </si>
  <si>
    <t>Материал, контактирующий с обращающимися средами
Material in contact with the circulating media</t>
  </si>
  <si>
    <t>Характеристики эмали
Enamel characteristics</t>
  </si>
  <si>
    <t>Материал дополнительных элементов: опоры, рубашка
Material of additional elements: supports, jacket</t>
  </si>
  <si>
    <t xml:space="preserve">Необходимость термообработки
Need for heat treatment </t>
  </si>
  <si>
    <t>Перечень технологических параметров, подлежащих контролю и регулированию
List of process parameters to be monitored and controlled</t>
  </si>
  <si>
    <t>Наличие изоляции
Presence of insulation</t>
  </si>
  <si>
    <t>Место установки
 Installation location</t>
  </si>
  <si>
    <t>Температура окружающей среды, °С
Ambient temperature, °C</t>
  </si>
  <si>
    <t>Группа сосуда по таблице 1
ГОСТ 34347
"Vessel group according to Table 1 of GOST 34347"</t>
  </si>
  <si>
    <t>Группа рабочей среды по
ТР ТС 032/2013
Process fluid group according to TR CU 032/2013</t>
  </si>
  <si>
    <t>Срок службы, не менее, лет
Service life, not less than, years</t>
  </si>
  <si>
    <t>Срок гарантии, не менее, месяцев
Warranty period, not less than, months</t>
  </si>
  <si>
    <t>Прочие требования:
Other requirements:</t>
  </si>
  <si>
    <t>Требования к комплекту документации
Requirements for the documentation package</t>
  </si>
  <si>
    <t>Нутч - фильтр Ф-1 для фильтрования органических и неорганических суспензий
Nutsche filter Ф-1 for filtration of organic and inorganic suspensions</t>
  </si>
  <si>
    <t>Вертикальное
Vertical</t>
  </si>
  <si>
    <t>с цилиндрической рубашкой, со съемной нижней крышкой и фильтровальной перегородкой
with a cylindrical jacket, with a removable bottom cover and a filter septum</t>
  </si>
  <si>
    <t>Определяется поставщиком
To be determined by the supplier</t>
  </si>
  <si>
    <t>Да, на обечайке
Yes, on the shell</t>
  </si>
  <si>
    <t>Цилиндрическая
Cylindrical</t>
  </si>
  <si>
    <t>0,07 МПа (изб.) / вакуум (7,5 мм.рт.ст)
 0.07 MPa (gauge) / vacuum (7.5 mmHg)</t>
  </si>
  <si>
    <t>Периодический
 Periodic</t>
  </si>
  <si>
    <t>См. Приложение Б, продукты
See Appendix B, products</t>
  </si>
  <si>
    <t>up to 25</t>
  </si>
  <si>
    <t>Кристаллический, аморфный, волокнистый
Crystalline, amorphous, fibrous</t>
  </si>
  <si>
    <t>10 мкм…2 мм
10 μm … 2 mm</t>
  </si>
  <si>
    <t>До 5 при работе с суспензиями в растворителях
до 9000 при работе с растворами полимеров
Up to 5 when working with suspensions in solvents, up to 9000 when working with polymer solutions</t>
  </si>
  <si>
    <t>Да
Yes</t>
  </si>
  <si>
    <t>Therminol 55 или аналог
Therminol 55 or equivalent</t>
  </si>
  <si>
    <t>Определяется разработчиком / поставщиком
Scraper type, enameled / PTFE-lined (or PTFE-assembled)</t>
  </si>
  <si>
    <t>До 50
up to 50</t>
  </si>
  <si>
    <t>380В, 50 Гц
380 V, 50 Hz</t>
  </si>
  <si>
    <t>Частотнорегулируемый
Variable-frequency drive (or Frequency-controlled)</t>
  </si>
  <si>
    <t>Не требуется
Not required</t>
  </si>
  <si>
    <t>Взрывозащищенное исполнение Ex d IIС T4…6
Explosion-proof design Ex d IIC T4…6</t>
  </si>
  <si>
    <t>Под бронированный кабель (броня из стальных оцинкованных проволок) с внешним Ø от 12…18мм в металлорукаве условный проход Ø25
For armored cable (armor made of galvanized steel wires) with outer diameter from 12…18 mm, in a metal flexible conduit with nominal bore Ø25</t>
  </si>
  <si>
    <t>Эмалированная сталь (уточняет разработчик / поставщик оборудования)
Enameled steel (to be specified by the developer / equipment supplier)</t>
  </si>
  <si>
    <t>Толщину и тип покрытия принять исходя из свойств обращающихся сред, срока службы оборудования и подтвердить расчетом
The coating thickness and type shall be selected based on the properties of the circulating media, the equipment service life, and shall be confirmed by calculatio</t>
  </si>
  <si>
    <t>Конструкционная сталь (уточняет разработчик / поставщик оборудования)
Carbon steel / Structural steel (to be specified by the developer / equipment supplier)</t>
  </si>
  <si>
    <t>Определяет разработчик/поставщик
To be determined by the developer / supplier</t>
  </si>
  <si>
    <t xml:space="preserve">• температура среды (дистанционно);
• давление (по месту, дистанционно);
• сигнализация уровня жидкости (дистанционно – верхний и нижний).
medium temperature (remotely);
pressure (locally, remotely);
liquid level alarm (remotely – high and low)
</t>
  </si>
  <si>
    <t>• Да, включить изоляцию в объем поставки. Предусмотреть детали для крепления теплоизоляции; толщину изоляции определяет разработчик/поставщик оборудования.
• Теплоизоляционные конструкции должны обеспечивать нормативный уровень тепловых потерь, безопасную для человека температуру наружных поверхностей, требуемые параметры теплоносителя при эксплуатации и соответствовать требованиям СП 61.13330.2012.
• Материалы, примененные в качестве теплоизоляционного и покровного слоев, должны быть сертифицированы. Для изоляции применить негорючие материалы.
-Yes, include insulation in the scope of supply. Provide components for securing the thermal insulation; the insulation thickness shall be determined by the developer / equipment supplier.
-Thermal insulation structures shall ensure the standard level of heat losses, a temperature of external surfaces that is safe for personnel, the required heat transfer fluid parameters during operation, and shall comply with the requirements of SP 61.13330.2012.
-Materials used as the thermal insulation and covering layers shall be certified. Non-combustible materials shall be used for the insulation.</t>
  </si>
  <si>
    <t>В отапливаемом помещении 
In a heated room</t>
  </si>
  <si>
    <t>1. Поставляемое оборудование должно соответствовать требованиям:
• Технический регламент таможенного союза «О безопасности оборудования, работающего под избыточным давлением» (ТР ТС 032/2013), с сертификатом соответствия;
• ГОСТ 34347-2017 Сосуды и аппараты стальные сварные;
• Приказ Ростехнадзора от 15.12.2020 N 536 "Об утверждении федеральных норм и правил в области промышленной безопасности "Правила промышленной безопасности при использовании оборудования, работающего под избыточным давлением".
2. Предусмотреть штуцеры в соответствии с эскизом, см. Приложение А (КИП в объеме поставки не требуется).
3. Размеры фланцев штуцеров и их уплотнительных поверхностей должны соответствовать ГОСТ 33259-2015. Тип уплотнительной поверхности фланцев - шип-паз по ГОСТ 33259-2015. Место для размещения штуцеров для КИП разработчик/поставщик определяет самостоятельно, исходя из расчета оборудования. Требования к соединениям, их исполнение и расположение уточняются на этапе разработки РКД и согласуются с Заказчиком
4. Все штуцера аппарата комплектовать ответными фланцами, прокладками и крепежными деталями, не требующими замены при монтаже, заглушками и пробками.
5. Предусмотреть возможность проведения ревизии, замены и модернизации внутренних элементов.
6. В комплект поставки включить комплект специального инструмента приспособлений для выполнения монтажных и ремонтных работ. Аппарат поставляется в комплекте с ЗИП не менее 2 лет эксплуатации.
7. В состав ЗИП предусмотреть по одному комплекту запасного уплотнения на каждое фланцевое соединение. Номенклатуру и количество ЗИП для оборудования согласовать с Заказчиком.
8. Масса и габариты оборудования должны позволять его транспортировку морским, железнодорожным
и автомобильным транспортом без каких-либо специальных мероприятий.
9. Запорная арматура должна обеспечивать герметичность затвора по классу А ГОСТ 9544-2015 в любом направлении потока рабочей среды (без подвода уплотнительной смазки).
10. Предусмотреть узел крепления клеммы для подключения к системе заземления. Над узлом разместить знак заземления в соответствии с ГОСТ 21130-75.
11. Предусмотреть лапы опорные по ГОСТ 26296.
12. Предусмотреть эмалированную гильзу под термопару
13. Предусмотреть эмалированную гильзу под датчик температуры. Длину защитной гильзы согласовать с Заказчиком. Крепление термопреобразователей в защитной гильзе – резьбовое М20х1,5. Крепление защитной гильзы к процессу – резьбовое с помощью бобышки М20х1,5 с внутренней резьбой.
14. Для сигнализатора верхнего уровня на фланце аппарата предусмотреть бобышку L=50мм с внутренней резьбой G 1”.
15. Для сигнализатора нижнего уровня на линии слива О1 предусмотреть бобышку L=50мм с внутренней резьбой G 1”.
16. Для датчика давления штуцер Р1 на фланце аппарата предусмотреть бобышку L=50мм с внутренней резьбой М20х1,5.
1. The supplied equipment shall comply with the following requirements:
• Technical Regulation of the Customs Union "On the Safety of Equipment Operating under Excessive Pressure" (TR CU 032/2013), with a certificate of conformity;
• GOST 34347-2017 Steel welded vessels and apparatus;
• Order of Rostechnadzor dated 15.12.2020 No. 536 "On approval of federal norms and rules in the field of industrial safety 'Industrial safety rules for the use of equipment operating under excessive pressure'".
2. Provide nozzles in accordance with the sketch, see Appendix A (instrumentation is not required within the scope of supply).
3. The dimensions of the flange nozzles and their sealing surfaces shall comply with GOST 33259-2015. The type of flange sealing surface shall be tongue-and-groove according to GOST 33259-2015. The location for instrumentation nozzles shall be determined by the developer/supplier independently, based on the equipment calculation. Requirements for connections, their design and location shall be specified during the development of the design documentation and agreed with the Customer.
4. All apparatus nozzles shall be completed with mating flanges, gaskets and fasteners that do not require replacement during installation, as well as blanks and plugs.
5. Provide for the possibility of inspection, replacement and modernization of internal components.
6. The scope of supply shall include a set of special tools and fixtures for installation and repair works. The apparatus shall be supplied with a spare parts kit for at least 2 years of operation.
7. The spare parts kit shall include one set of spare sealing for each flange connection. The nomenclature and quantity of spare parts for the equipment shall be agreed with the Customer.
8. The weight and dimensions of the equipment shall allow its transportation by sea, rail and road transport without any special measures.
9. Shut-off valves shall ensure tightness of the closure according to class A of GOST 9544-2015 in any direction of the process fluid flow (without the supply of sealing lubricant).
10. Provide a grounding terminal lug for connection to the earthing system. A grounding sign shall be placed above the lug in accordance with GOST 21130-75.
11. Provide support lugs according to GOST 26296.
12. Provide an enameled thermowell for the thermocouple.
13. Provide an enameled thermowell for the temperature sensor. The length of the protective thermowell shall be agreed with the Customer. The fastening of the thermocouple in the protective thermowell shall be threaded M20x1.5. The fastening of the protective thermowell to the process shall be threaded by means of a boss M20x1.5 with internal thread.
14. For the high level switch, provide a boss L=50 mm with internal thread G 1" on the apparatus flange.
15. For the low level switch, provide a boss L=50 mm with internal thread G 1" on the drain line O1.
16. For the pressure transmitter, provide a boss L=50 mm with internal thread M20x1.5 on the nozzle P1 on the apparatus flange.</t>
  </si>
  <si>
    <t>В комплект поставки документации на оборудование включить сертификаты и разрешительные документы (или их заверенные копии):
• документацию в соответствии с требованиями регламента ТР ТС 032 "О безопасности оборудования, работающего под избыточным давлением";
• сертификат (или декларацию) соответствия техническому регламенту таможенного союза ТР ТС 010/2011 "О безопасности машин и оборудования";
• сертификат соответствия техническому регламенту таможенного союза ТР ТС 012/2011 "О безопасности оборудования для работы во взрывоопасных средах";
• сертификат соответствия техническому регламенту таможенного союза ТР ТС 032/2013 "О безопасности оборудования, работающего под избыточным давлением";
• сертификаты происхождения материалов и комплектующих.
Импортное оборудование и инструменты должны иметь техническую документацию производителя на русском языке (как в бумажном, так и электронном виде).
The documentation package supplied with the equipment shall include certificates and permit documents (or their certified copies):
documentation in accordance with the requirements of Regulation TR CU 032 "On the Safety of Equipment Operating under Excessive Pressure";
certificate (or declaration) of conformity to the Technical Regulation of the Customs Union TR CU 010/2011 "On the Safety of Machinery and Equipment";
certificate of conformity to the Technical Regulation of the Customs Union TR CU 012/2011 "On the Safety of Equipment for Use in Explosive Environments";
certificate of conformity to the Technical Regulation of the Customs Union TR CU 032/2013 "On the Safety of Equipment Operating under Excessive Pressure";
certificates of origin for materials and components.
Imported equipment and tools shall be accompanied by the manufacturer's technical documentation in Russian (both in paper and electronic form).</t>
  </si>
  <si>
    <t>Характеристика обращающихся сред в сосуде
Characteristics of the media circulating in the vessel</t>
  </si>
  <si>
    <t>0,6 MPa</t>
  </si>
  <si>
    <t>0,7 MPa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</si>
</sst>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4" x14ac:knownFonts="1">
    <font>
      <sz val="11"/>
      <color theme="1"/>
      <name val="Calibri"/>
      <family val="2"/>
      <charset val="204"/>
      <scheme val="minor"/>
    </font>
    <font>
      <sz val="8"/>
      <name val="Arial"/>
      <family val="2"/>
    </font>
    <font>
      <b/>
      <sz val="12"/>
      <name val="Times New Roman"/>
      <family val="1"/>
      <charset val="204"/>
    </font>
    <font>
      <sz val="12"/>
      <name val="Times New Roman"/>
      <family val="1"/>
      <charset val="204"/>
    </font>
    <font>
      <sz val="12"/>
      <color theme="1"/>
      <name val="Times New Roman"/>
      <family val="1"/>
      <charset val="204"/>
    </font>
    <font>
      <sz val="12"/>
      <name val="Arial"/>
      <family val="2"/>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theme="0"/>
      <name val="Calibri"/>
      <family val="2"/>
      <charset val="204"/>
      <scheme val="minor"/>
    </font>
    <font>
      <sz val="11"/>
      <color rgb="FF9C6500"/>
      <name val="Calibri"/>
      <family val="2"/>
      <charset val="204"/>
      <scheme val="minor"/>
    </font>
    <font>
      <sz val="10"/>
      <name val="Arial"/>
      <family val="2"/>
      <charset val="204"/>
    </font>
    <font>
      <sz val="11"/>
      <color theme="1"/>
      <name val="Calibri"/>
      <family val="2"/>
      <scheme val="minor"/>
    </font>
    <font>
      <sz val="10"/>
      <color theme="1"/>
      <name val="Arial"/>
      <family val="2"/>
      <charset val="204"/>
    </font>
  </fonts>
  <fills count="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5"/>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2">
    <xf numFmtId="0" fontId="0" fillId="0" borderId="0"/>
    <xf numFmtId="0" fontId="10" fillId="5" borderId="0" applyNumberFormat="0" applyBorder="0" applyAlignment="0" applyProtection="0"/>
    <xf numFmtId="0" fontId="11" fillId="0" borderId="0" applyNumberFormat="0" applyFont="0" applyFill="0" applyBorder="0" applyAlignment="0" applyProtection="0"/>
    <xf numFmtId="0" fontId="8" fillId="4" borderId="0" applyNumberFormat="0" applyBorder="0" applyAlignment="0" applyProtection="0"/>
    <xf numFmtId="0" fontId="6" fillId="0" borderId="0"/>
    <xf numFmtId="0" fontId="7" fillId="3" borderId="0" applyNumberFormat="0" applyBorder="0" applyAlignment="0" applyProtection="0"/>
    <xf numFmtId="0" fontId="6" fillId="0" borderId="0"/>
    <xf numFmtId="0" fontId="9" fillId="6" borderId="0" applyNumberFormat="0" applyBorder="0" applyAlignment="0" applyProtection="0"/>
    <xf numFmtId="0" fontId="12" fillId="0" borderId="0"/>
    <xf numFmtId="0" fontId="6" fillId="0" borderId="0"/>
    <xf numFmtId="0" fontId="10" fillId="5" borderId="0" applyNumberFormat="0" applyBorder="0" applyAlignment="0" applyProtection="0"/>
    <xf numFmtId="0" fontId="6" fillId="0" borderId="0"/>
  </cellStyleXfs>
  <cellXfs count="46">
    <xf numFmtId="0" fontId="0" fillId="0" borderId="0" xfId="0"/>
    <xf numFmtId="0" fontId="1"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0" xfId="0" applyFont="1" applyFill="1" applyAlignment="1">
      <alignment vertical="center" wrapText="1"/>
    </xf>
    <xf numFmtId="1" fontId="5" fillId="0" borderId="0" xfId="0" applyNumberFormat="1" applyFont="1" applyAlignment="1">
      <alignment horizontal="center" vertical="center" wrapText="1"/>
    </xf>
    <xf numFmtId="0" fontId="3"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164" fontId="3" fillId="0" borderId="0"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2" borderId="0" xfId="0" applyFont="1" applyFill="1" applyBorder="1" applyAlignment="1">
      <alignment vertical="center" wrapText="1"/>
    </xf>
    <xf numFmtId="0" fontId="3" fillId="7" borderId="1"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1" fillId="7" borderId="0" xfId="0" applyFont="1" applyFill="1" applyAlignment="1">
      <alignment horizontal="center" vertical="center" wrapText="1"/>
    </xf>
    <xf numFmtId="0" fontId="4" fillId="7" borderId="0" xfId="0" applyFont="1" applyFill="1" applyBorder="1" applyAlignment="1">
      <alignment horizontal="center" vertical="center"/>
    </xf>
    <xf numFmtId="0" fontId="4" fillId="7"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13" fillId="0" borderId="0" xfId="0" applyFont="1" applyAlignment="1">
      <alignment horizontal="left" vertical="center"/>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1" xfId="0" applyBorder="1" applyAlignment="1">
      <alignment horizontal="center" vertical="center" wrapText="1"/>
    </xf>
    <xf numFmtId="0" fontId="2"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2" borderId="1" xfId="0" applyFont="1" applyFill="1" applyBorder="1" applyAlignment="1">
      <alignment horizontal="center" vertical="center" textRotation="90" wrapText="1"/>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7" xfId="0" applyFont="1" applyFill="1" applyBorder="1" applyAlignment="1">
      <alignment horizontal="center" vertical="center" wrapText="1"/>
    </xf>
  </cellXfs>
  <cellStyles count="12">
    <cellStyle name="Accent2" xfId="7" xr:uid="{C63B1227-F0C7-4804-BFF8-103F8576CC36}"/>
    <cellStyle name="Bad" xfId="3" xr:uid="{6E5621BB-54D9-42BA-8DEC-86E292C75CA2}"/>
    <cellStyle name="Good" xfId="5" xr:uid="{D52D5EFA-7EA8-46A1-AD50-DF9675B7385F}"/>
    <cellStyle name="Neutral" xfId="1" xr:uid="{B0A37598-C576-4330-9DF4-3916D852C84D}"/>
    <cellStyle name="Нейтральный 2" xfId="10" xr:uid="{BA30D67D-966D-4FE0-8514-212F384847FB}"/>
    <cellStyle name="Обычный" xfId="0" builtinId="0"/>
    <cellStyle name="Обычный 2" xfId="2" xr:uid="{6B947A87-8BEE-480E-8FD6-4FDEE7C7C3ED}"/>
    <cellStyle name="Обычный 3" xfId="8" xr:uid="{B34B9201-4437-4ABB-830B-D613E7E45660}"/>
    <cellStyle name="Обычный 3 2" xfId="4" xr:uid="{713F4D94-3409-476F-B9BE-7C73514C7E3D}"/>
    <cellStyle name="Обычный 4" xfId="11" xr:uid="{EAA524E1-D21B-4FC2-9B8D-3C7E49942F0D}"/>
    <cellStyle name="Обычный 5" xfId="6" xr:uid="{33AF53EE-69AD-4E12-BA35-1B1822571BAA}"/>
    <cellStyle name="Обычный 69" xfId="9" xr:uid="{6C6ED445-7F9C-4A13-8BB6-72F7466D29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4</xdr:col>
      <xdr:colOff>15784</xdr:colOff>
      <xdr:row>37</xdr:row>
      <xdr:rowOff>130356</xdr:rowOff>
    </xdr:to>
    <xdr:pic>
      <xdr:nvPicPr>
        <xdr:cNvPr id="3" name="Рисунок 2">
          <a:extLst>
            <a:ext uri="{FF2B5EF4-FFF2-40B4-BE49-F238E27FC236}">
              <a16:creationId xmlns:a16="http://schemas.microsoft.com/office/drawing/2014/main" id="{EC6B6E40-1A0D-0453-0539-C54C047E14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4607" y="6721929"/>
          <a:ext cx="4457700" cy="6657975"/>
        </a:xfrm>
        <a:prstGeom prst="rect">
          <a:avLst/>
        </a:prstGeom>
      </xdr:spPr>
    </xdr:pic>
    <xdr:clientData/>
  </xdr:twoCellAnchor>
  <xdr:twoCellAnchor editAs="oneCell">
    <xdr:from>
      <xdr:col>6</xdr:col>
      <xdr:colOff>95250</xdr:colOff>
      <xdr:row>6</xdr:row>
      <xdr:rowOff>122464</xdr:rowOff>
    </xdr:from>
    <xdr:to>
      <xdr:col>9</xdr:col>
      <xdr:colOff>383177</xdr:colOff>
      <xdr:row>28</xdr:row>
      <xdr:rowOff>134405</xdr:rowOff>
    </xdr:to>
    <xdr:pic>
      <xdr:nvPicPr>
        <xdr:cNvPr id="7" name="Рисунок 6">
          <a:extLst>
            <a:ext uri="{FF2B5EF4-FFF2-40B4-BE49-F238E27FC236}">
              <a16:creationId xmlns:a16="http://schemas.microsoft.com/office/drawing/2014/main" id="{2A28460B-34C2-AD1E-FA02-C0B1D4D506C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53893" y="8531678"/>
          <a:ext cx="4751070" cy="449277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aitseva-av\Documents%20and%20Settings\yaminovri\&#1052;&#1086;&#1080;%20&#1076;&#1086;&#1082;&#1091;&#1084;&#1077;&#1085;&#1090;&#1099;\30-&#1055;&#1088;&#1086;&#1077;&#1082;&#1090;&#1099;\12-&#1055;&#1099;&#1090;&#1100;-&#1071;&#1093;\&#1056;&#1072;&#1089;&#1095;&#1077;&#1090;&#1099;\&#1041;&#1057;9-8,0-0-200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2\oilchem\Documents%20and%20Settings\EvstafievDV\Local%20Settings\Temporary%20Internet%20Files\OLK34\&#1069;&#1082;&#1086;&#1085;&#1086;&#1084;&#1080;&#1095;&#1077;&#1089;&#1082;&#1080;&#1077;%20&#1087;&#1086;&#1082;&#1072;&#1079;&#1072;&#1090;&#1077;&#1083;&#1080;%20&#1088;&#1072;&#1079;&#1074;&#1080;&#1090;&#1080;&#1103;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ibur.local\storage\Users\AfanasevAnN\AppData\Local\Microsoft\Windows\Temporary%20Internet%20Files\Content.Outlook\3496W9HU\Server1\UPRSP\Documents%20and%20Settings\Stepanova\&#1052;&#1086;&#1080;%20&#1076;&#1086;&#1082;&#1091;&#1084;&#1077;&#1085;&#1090;&#1099;\&#1041;&#1102;&#1076;&#1078;&#1077;&#1090;\&#1041;&#1044;&#1056;-&#1087;&#1083;&#1072;&#1085;%20&#1103;&#1085;&#1074;&#1072;&#1088;&#1100;%20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er2\Oilchem\Model\Model_ora_2011%20V2%2030.08.06.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Model_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Финансы"/>
      <sheetName val="Предпосылки"/>
      <sheetName val="Драйверы"/>
      <sheetName val="Процессы"/>
      <sheetName val="Рынки"/>
      <sheetName val="XLR_NoRangeSheet"/>
      <sheetName val="Классификатор ИППТ"/>
      <sheetName val="Классификатор"/>
      <sheetName val="Должности_Специальности"/>
      <sheetName val="Классификатор общий финал"/>
      <sheetName val="Классификатор предварит."/>
      <sheetName val="Исходные_данные"/>
      <sheetName val="Лист2"/>
      <sheetName val="Классиф-р ИППТ"/>
      <sheetName val="Лист3"/>
      <sheetName val="Лист1"/>
      <sheetName val="test"/>
      <sheetName val="условия точности"/>
      <sheetName val="Карточка нэтбэков"/>
      <sheetName val="Графики"/>
      <sheetName val="Исходник_СУОФ"/>
      <sheetName val="17.10.2016"/>
      <sheetName val="Отказы"/>
      <sheetName val="СВОД DB"/>
    </sheetNames>
    <sheetDataSet>
      <sheetData sheetId="0">
        <row r="27">
          <cell r="A27">
            <v>2012</v>
          </cell>
        </row>
      </sheetData>
      <sheetData sheetId="1"/>
      <sheetData sheetId="2"/>
      <sheetData sheetId="3"/>
      <sheetData sheetId="4"/>
      <sheetData sheetId="5">
        <row r="6">
          <cell r="C6" t="str">
            <v>130925-нов БЦ-8,0-0^001</v>
          </cell>
          <cell r="D6" t="str">
            <v>130925-нов БЦ-8,0-0^001</v>
          </cell>
          <cell r="E6" t="str">
            <v>ограничили бензол на УОС на все года (60 тыс тн, окло 80 по к/у)
мощности ГПК
УЛ, БОПП, котировки на БСК
Добавили в 2013г. возможность 
техбутан новатэк на пиролизы и ГФУ СХП
БС - Base_20130917; Предпосылки - 20130916 ОФ_базовый_1-
обновлены котировки CMAI, пошлины, исключены прочие АВС пластики и дихлорэтан, обновлены фрахты ПиОС;   изменены поятоянные расходы для ВСК, в БС добавлен ТЭП50 ВСК-КОПИЯ; обновлены протоколы ПНГ, обновлен ЮП УПГ, заменен карточка 130517_ЮП ГПЗ на ЮП_ГПЗ _ИК_Сц-КОПИЯ-КОПИЯ-</v>
          </cell>
          <cell r="F6">
            <v>40909</v>
          </cell>
          <cell r="G6">
            <v>48213</v>
          </cell>
          <cell r="I6" t="str">
            <v>Год</v>
          </cell>
          <cell r="P6" t="str">
            <v>20130925_БС_1</v>
          </cell>
          <cell r="V6" t="str">
            <v>Trf-130919 трататата1</v>
          </cell>
          <cell r="AB6" t="str">
            <v>Vol-130924-3</v>
          </cell>
          <cell r="AE6" t="str">
            <v/>
          </cell>
          <cell r="AH6" t="str">
            <v>Def-130924-3</v>
          </cell>
          <cell r="AK6" t="str">
            <v>Bal-130924-3</v>
          </cell>
          <cell r="AN6" t="str">
            <v/>
          </cell>
          <cell r="AQ6" t="str">
            <v>Fix-130924-3</v>
          </cell>
          <cell r="AT6" t="str">
            <v>Bon-130924-3</v>
          </cell>
          <cell r="AW6" t="str">
            <v>Forc-130924-3</v>
          </cell>
          <cell r="AZ6" t="str">
            <v>Bind-130924-3</v>
          </cell>
          <cell r="BC6" t="str">
            <v>Dem-130924-3</v>
          </cell>
          <cell r="BF6" t="str">
            <v>Cust-130924-3</v>
          </cell>
          <cell r="BO6" t="str">
            <v>20130920_БС_1</v>
          </cell>
          <cell r="BQ6" t="str">
            <v>Яминов Ринат Ильгизович</v>
          </cell>
          <cell r="BV6" t="str">
            <v>\2013\Яминов 2013\Пыть-Ях 13.07</v>
          </cell>
          <cell r="BY6" t="str">
            <v/>
          </cell>
          <cell r="CD6">
            <v>1</v>
          </cell>
        </row>
        <row r="7">
          <cell r="C7" t="str">
            <v>130925-нов БЦ-8-2000^001</v>
          </cell>
          <cell r="D7" t="str">
            <v>130925-нов БЦ-8-2000^001</v>
          </cell>
          <cell r="E7" t="str">
            <v>ограничили бензол на УОС на все года (60 тыс тн, окло 80 по к/у)
мощности ГПК
УЛ, БОПП, котировки на БСК
Добавили в 2013г. возможность 
техбутан новатэк на пиролизы и ГФУ СХП
БС - Base_20130917; Предпосылки - 20130916 ОФ_базовый_1-
обновлены котировки CMAI, пошлины, исключены прочие АВС пластики и дихлорэтан, обновлены фрахты ПиОС;   изменены поятоянные расходы для ВСК, в БС добавлен ТЭП50 ВСК-КОПИЯ; обновлены протоколы ПНГ, обновлен ЮП УПГ, заменен карточка 130517_ЮП ГПЗ на ЮП_ГПЗ _ИК_Сц-КОПИЯ-КОПИЯ-</v>
          </cell>
          <cell r="F7">
            <v>40909</v>
          </cell>
          <cell r="G7">
            <v>48213</v>
          </cell>
          <cell r="I7" t="str">
            <v>Год</v>
          </cell>
          <cell r="P7" t="str">
            <v>20130925_БС_1</v>
          </cell>
          <cell r="V7" t="str">
            <v>Trf-130919 трататата1</v>
          </cell>
          <cell r="AB7" t="str">
            <v>Vol-130924-3</v>
          </cell>
          <cell r="AE7" t="str">
            <v/>
          </cell>
          <cell r="AH7" t="str">
            <v>Def-130924-3</v>
          </cell>
          <cell r="AK7" t="str">
            <v>Bal-130924-3</v>
          </cell>
          <cell r="AN7" t="str">
            <v/>
          </cell>
          <cell r="AQ7" t="str">
            <v>Fix-130924-3</v>
          </cell>
          <cell r="AT7" t="str">
            <v>Bon-130924-3</v>
          </cell>
          <cell r="AW7" t="str">
            <v>Forc-130924-3</v>
          </cell>
          <cell r="AZ7" t="str">
            <v>Bind-130924-3</v>
          </cell>
          <cell r="BC7" t="str">
            <v>Dem-130924-3</v>
          </cell>
          <cell r="BF7" t="str">
            <v>Cust-130924-3</v>
          </cell>
          <cell r="BO7" t="str">
            <v>20130920_БС_1</v>
          </cell>
          <cell r="BQ7" t="str">
            <v>Яминов Ринат Ильгизович</v>
          </cell>
          <cell r="BV7" t="str">
            <v>\2013\Яминов 2013\Пыть-Ях 13.07</v>
          </cell>
          <cell r="BY7" t="str">
            <v/>
          </cell>
          <cell r="CD7">
            <v>1</v>
          </cell>
        </row>
        <row r="8">
          <cell r="B8" t="str">
            <v>YAMINOVRI</v>
          </cell>
          <cell r="C8">
            <v>41542.777326388888</v>
          </cell>
          <cell r="D8" t="str">
            <v>v13.8.22.1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ow r="6">
          <cell r="C6" t="str">
            <v>ООО "Запсибтрансгаз"</v>
          </cell>
        </row>
      </sheetData>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1"/>
      <sheetName val="Лист2"/>
      <sheetName val="Лист3"/>
      <sheetName val="XLR_NoRangeSheet"/>
      <sheetName val="себестоимость"/>
      <sheetName val="эк - утвержден"/>
      <sheetName val="Эк инф без рек"/>
      <sheetName val="Экономические показатели развит"/>
      <sheetName val="Location (Naming)"/>
      <sheetName val="ProductBundleDefinition"/>
      <sheetName val="Location Handling"/>
      <sheetName val="ProductBundle (Naming)"/>
      <sheetName val="Location Cap"/>
      <sheetName val="ProcessMode Coefficients"/>
      <sheetName val="3"/>
      <sheetName val="эк_-_утвержден"/>
      <sheetName val="Эк_инф_без_рек"/>
      <sheetName val="Location_(Naming)"/>
      <sheetName val="Location_Handling"/>
      <sheetName val="ProductBundle_(Naming)"/>
      <sheetName val="Location_Cap"/>
      <sheetName val="ProcessMode_Coefficients"/>
      <sheetName val="Экономические_показатели_развит"/>
      <sheetName val="Справочник"/>
      <sheetName val=""/>
      <sheetName val="Справочник продажи"/>
      <sheetName val="Инф"/>
      <sheetName val="эк_-_утвержден1"/>
      <sheetName val="Эк_инф_без_рек1"/>
      <sheetName val="Location_(Naming)1"/>
      <sheetName val="Location_Handling1"/>
      <sheetName val="ProductBundle_(Naming)1"/>
      <sheetName val="Location_Cap1"/>
      <sheetName val="ProcessMode_Coefficients1"/>
      <sheetName val="Экономические_показатели_разви1"/>
      <sheetName val="Справочник_продажи"/>
      <sheetName val="Списки"/>
      <sheetName val="Share Price 2002"/>
      <sheetName val="Классиф-р ИППТ"/>
      <sheetName val="test"/>
      <sheetName val="Курс валют (легенда)"/>
      <sheetName val="эк_-_утвержден2"/>
      <sheetName val="Эк_инф_без_рек2"/>
      <sheetName val="Location_(Naming)2"/>
      <sheetName val="Location_Handling2"/>
      <sheetName val="ProductBundle_(Naming)2"/>
      <sheetName val="Location_Cap2"/>
      <sheetName val="ProcessMode_Coefficients2"/>
      <sheetName val="Экономические_показатели_разви2"/>
      <sheetName val="Справочник_продажи1"/>
      <sheetName val="proforma"/>
      <sheetName val="TABLO-3"/>
      <sheetName val="AZOT"/>
      <sheetName val="OMSKSHINA"/>
      <sheetName val="SIBURSHINA"/>
      <sheetName val="TOMSKY NKHZ"/>
      <sheetName val="Классификатор БДДС"/>
      <sheetName val="НДС"/>
      <sheetName val="НСИ_Затраты_ДДС"/>
      <sheetName val="НСИ_МВЗ"/>
      <sheetName val="40-18 2001"/>
      <sheetName val="Матрица оценки рисков"/>
      <sheetName val="Производства"/>
      <sheetName val="Graphdata"/>
      <sheetName val="КУРС"/>
      <sheetName val="TPD Graphs"/>
      <sheetName val="денежный поток"/>
      <sheetName val="5э"/>
      <sheetName val="Line Pipe"/>
      <sheetName val="dcc"/>
      <sheetName val="рентаб"/>
      <sheetName val="equip detail"/>
      <sheetName val="эк_-_утвержден3"/>
      <sheetName val="Эк_инф_без_рек3"/>
      <sheetName val="Location_(Naming)3"/>
      <sheetName val="Location_Handling3"/>
      <sheetName val="ProductBundle_(Naming)3"/>
      <sheetName val="Location_Cap3"/>
      <sheetName val="ProcessMode_Coefficients3"/>
      <sheetName val="Экономические_показатели_разви3"/>
      <sheetName val="Справочник_продажи2"/>
      <sheetName val="Классиф-р_ИППТ"/>
      <sheetName val="Share_Price_2002"/>
      <sheetName val="Курс_валют_(легенда)"/>
      <sheetName val="TOMSKY_NKHZ"/>
      <sheetName val="Классификатор_БДДС"/>
      <sheetName val="Матрица_оценки_рисков"/>
      <sheetName val="40-18_2001"/>
      <sheetName val="TPD_Graphs"/>
      <sheetName val="денежный_поток"/>
      <sheetName val="Line_Pipe"/>
      <sheetName val="GLC_ratios_Jun"/>
      <sheetName val="AOP Summary-2"/>
      <sheetName val="Financials"/>
      <sheetName val="Настройка"/>
      <sheetName val="свод инициативы"/>
      <sheetName val="2"/>
      <sheetName val="Simvol's form"/>
      <sheetName val="Ind. Budget"/>
      <sheetName val="Page1"/>
      <sheetName val="Параметры_i"/>
      <sheetName val="rsoilbal"/>
      <sheetName val="finansal tamamlanma eğrisi"/>
      <sheetName val="Resources"/>
      <sheetName val="报价单"/>
      <sheetName val="эк_-_утвержден4"/>
      <sheetName val="Эк_инф_без_рек4"/>
      <sheetName val="Location_(Naming)4"/>
      <sheetName val="Location_Handling4"/>
      <sheetName val="ProductBundle_(Naming)4"/>
      <sheetName val="Location_Cap4"/>
      <sheetName val="ProcessMode_Coefficients4"/>
      <sheetName val="Экономические_показатели_разви4"/>
      <sheetName val="Справочник_продажи3"/>
      <sheetName val="Share_Price_20021"/>
      <sheetName val="Классиф-р_ИППТ1"/>
      <sheetName val="Курс_валют_(легенда)1"/>
      <sheetName val="TOMSKY_NKHZ1"/>
      <sheetName val="Классификатор_БДДС1"/>
      <sheetName val="40-18_20011"/>
      <sheetName val="Матрица_оценки_рисков1"/>
      <sheetName val="TPD_Graphs1"/>
      <sheetName val="денежный_поток1"/>
      <sheetName val="Line_Pipe1"/>
      <sheetName val="equip_detail"/>
      <sheetName val="대비표"/>
      <sheetName val="sheet1"/>
      <sheetName val="ПКМ"/>
      <sheetName val="Дог цена"/>
      <sheetName val="LABTOTAL"/>
      <sheetName val="задание параметров"/>
      <sheetName val="Ввод данных аудита"/>
      <sheetName val="Каталог ПКМ"/>
      <sheetName val="Для аудитора - For auditor"/>
      <sheetName val="Веса разделов"/>
      <sheetName val="на 1 тут"/>
      <sheetName val="эк_-_утвержден5"/>
      <sheetName val="Эк_инф_без_рек5"/>
      <sheetName val="Экономические_показатели_разви5"/>
      <sheetName val="Location_(Naming)5"/>
      <sheetName val="Location_Handling5"/>
      <sheetName val="ProductBundle_(Naming)5"/>
      <sheetName val="Location_Cap5"/>
      <sheetName val="ProcessMode_Coefficients5"/>
      <sheetName val="Справочник_продажи4"/>
      <sheetName val="Классиф-р_ИППТ2"/>
      <sheetName val="Share_Price_20022"/>
      <sheetName val="Курс_валют_(легенда)2"/>
      <sheetName val="Классификатор_БДДС2"/>
      <sheetName val="TOMSKY_NKHZ2"/>
      <sheetName val="drum"/>
      <sheetName val="INFO"/>
      <sheetName val="土建取费"/>
      <sheetName val="土建取费表"/>
      <sheetName val="ГРУППА"/>
      <sheetName val="Titre"/>
      <sheetName val="Valorisation"/>
      <sheetName val="Vademecum"/>
      <sheetName val="Paramètres"/>
      <sheetName val="TauxFrance"/>
      <sheetName val="ОСВ"/>
    </sheetNames>
    <sheetDataSet>
      <sheetData sheetId="0" refreshError="1"/>
      <sheetData sheetId="1" refreshError="1"/>
      <sheetData sheetId="2" refreshError="1"/>
      <sheetData sheetId="3" refreshError="1">
        <row r="6">
          <cell r="C6" t="str">
            <v>Кемеровский Азот</v>
          </cell>
        </row>
        <row r="7">
          <cell r="D7">
            <v>18</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refreshError="1"/>
      <sheetData sheetId="104" refreshError="1"/>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refreshError="1"/>
      <sheetData sheetId="130" refreshError="1"/>
      <sheetData sheetId="131"/>
      <sheetData sheetId="132"/>
      <sheetData sheetId="133"/>
      <sheetData sheetId="134"/>
      <sheetData sheetId="135" refreshError="1"/>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LR_NoRangeSheet"/>
      <sheetName val="БДР"/>
      <sheetName val="БДР св"/>
      <sheetName val="БДР_св"/>
      <sheetName val="Main"/>
      <sheetName val="Проводки'02"/>
      <sheetName val="УрРасч"/>
      <sheetName val="АКРасч"/>
      <sheetName val="НЕДЕЛИ"/>
      <sheetName val="Актив1999"/>
      <sheetName val="Исх.дан."/>
      <sheetName val="БДР_св1"/>
      <sheetName val="Исх_дан_"/>
      <sheetName val="Справочники"/>
      <sheetName val="Списки Производств и Продуктов"/>
      <sheetName val="Списки"/>
      <sheetName val="1 Grand Total Project"/>
      <sheetName val="Производства"/>
      <sheetName val="БДР-план январь 06"/>
      <sheetName val="ФИО"/>
      <sheetName val="Матрица оценки рисков"/>
      <sheetName val="ANALIZ"/>
      <sheetName val="Справочник"/>
      <sheetName val=""/>
      <sheetName val="Лист3"/>
      <sheetName val="Список"/>
      <sheetName val="Лист1"/>
      <sheetName val="Код ПИР (ИУС)"/>
      <sheetName val="Подсказка"/>
      <sheetName val="Классификаторы"/>
      <sheetName val="Объекты"/>
      <sheetName val="145"/>
      <sheetName val="Location (Naming)"/>
      <sheetName val="BuyerSeller (Naming)"/>
      <sheetName val="Process (Naming)"/>
      <sheetName val="Process Cap"/>
      <sheetName val="Product (Naming)"/>
      <sheetName val="ProductBundleDefinition"/>
      <sheetName val="Location Cap"/>
      <sheetName val="Location Handling"/>
      <sheetName val="ProductBundle (Naming)"/>
      <sheetName val="Transportation Capacity"/>
      <sheetName val="sheet1"/>
      <sheetName val="P1 - General"/>
      <sheetName val="Links"/>
      <sheetName val="Lead"/>
      <sheetName val="Levels"/>
      <sheetName val="Cash Flow"/>
      <sheetName val="pasiva-skutečnost"/>
      <sheetName val="TPD Graphs"/>
      <sheetName val="денежный поток"/>
      <sheetName val="Page1"/>
      <sheetName val="equip detail"/>
    </sheetNames>
    <sheetDataSet>
      <sheetData sheetId="0" refreshError="1">
        <row r="6">
          <cell r="C6" t="str">
            <v>Январь 2006г.</v>
          </cell>
        </row>
      </sheetData>
      <sheetData sheetId="1">
        <row r="6">
          <cell r="C6" t="str">
            <v>Январь 2006г.</v>
          </cell>
        </row>
      </sheetData>
      <sheetData sheetId="2">
        <row r="6">
          <cell r="C6" t="str">
            <v>Январь 2006г.</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chnicalParameters"/>
      <sheetName val="Consolidated product flows"/>
      <sheetName val="Product handling"/>
      <sheetName val="Product flows details"/>
      <sheetName val="Production activities"/>
      <sheetName val="Production results"/>
      <sheetName val="Transportation results"/>
      <sheetName val="Transaction results"/>
      <sheetName val="Production constraints"/>
      <sheetName val="Transportation constraints"/>
      <sheetName val="Transaction constraints"/>
      <sheetName val="Profit Calculation"/>
      <sheetName val="Control"/>
      <sheetName val="GlobalParameter"/>
      <sheetName val="Product (Naming)"/>
      <sheetName val="Location (Naming)"/>
      <sheetName val="Process (Naming)"/>
      <sheetName val="BuyerSeller (Naming)"/>
      <sheetName val="ProductBundle (Naming)"/>
      <sheetName val="ProductBundleDefinition"/>
      <sheetName val="Location Cap"/>
      <sheetName val="Process Cap"/>
      <sheetName val="ProcessMode Coefficients"/>
      <sheetName val="ProcessMode Cap&amp;Rev"/>
      <sheetName val="Transportation Capacity"/>
      <sheetName val="Location Handling"/>
      <sheetName val="BuyerSeller Cap&amp;Rev"/>
      <sheetName val="TransportationMode Cap&amp;Rev"/>
      <sheetName val="GAMSShell"/>
      <sheetName val="CPLEXOPT"/>
      <sheetName val="IONames"/>
      <sheetName val="XLR_NoRangeSheet"/>
      <sheetName val="Лист16"/>
      <sheetName val="Расчет"/>
      <sheetName val="3"/>
      <sheetName val="Cash flow"/>
      <sheetName val="DCF"/>
      <sheetName val="Def130115"/>
      <sheetName val="ТО и ремонты"/>
      <sheetName val="Consolidated_product_flows"/>
      <sheetName val="Product_handling"/>
      <sheetName val="Product_flows_details"/>
      <sheetName val="Production_activities"/>
      <sheetName val="Production_results"/>
      <sheetName val="Transportation_results"/>
      <sheetName val="Transaction_results"/>
      <sheetName val="Production_constraints"/>
      <sheetName val="Transportation_constraints"/>
      <sheetName val="Transaction_constraints"/>
      <sheetName val="Profit_Calculation"/>
      <sheetName val="Product_(Naming)"/>
      <sheetName val="Location_(Naming)"/>
      <sheetName val="Process_(Naming)"/>
      <sheetName val="BuyerSeller_(Naming)"/>
      <sheetName val="ProductBundle_(Naming)"/>
      <sheetName val="Location_Cap"/>
      <sheetName val="Process_Cap"/>
      <sheetName val="ProcessMode_Coefficients"/>
      <sheetName val="ProcessMode_Cap&amp;Rev"/>
      <sheetName val="Transportation_Capacity"/>
      <sheetName val="Location_Handling"/>
      <sheetName val="BuyerSeller_Cap&amp;Rev"/>
      <sheetName val="TransportationMode_Cap&amp;Rev"/>
      <sheetName val="Cash_flow"/>
      <sheetName val="Consolidated_product_flows1"/>
      <sheetName val="Product_handling1"/>
      <sheetName val="Product_flows_details1"/>
      <sheetName val="Production_activities1"/>
      <sheetName val="Production_results1"/>
      <sheetName val="Transportation_results1"/>
      <sheetName val="Transaction_results1"/>
      <sheetName val="Production_constraints1"/>
      <sheetName val="Transportation_constraints1"/>
      <sheetName val="Transaction_constraints1"/>
      <sheetName val="Profit_Calculation1"/>
      <sheetName val="Product_(Naming)1"/>
      <sheetName val="Location_(Naming)1"/>
      <sheetName val="Process_(Naming)1"/>
      <sheetName val="BuyerSeller_(Naming)1"/>
      <sheetName val="ProductBundle_(Naming)1"/>
      <sheetName val="Location_Cap1"/>
      <sheetName val="Process_Cap1"/>
      <sheetName val="ProcessMode_Coefficients1"/>
      <sheetName val="ProcessMode_Cap&amp;Rev1"/>
      <sheetName val="Transportation_Capacity1"/>
      <sheetName val="Location_Handling1"/>
      <sheetName val="BuyerSeller_Cap&amp;Rev1"/>
      <sheetName val="TransportationMode_Cap&amp;Rev1"/>
      <sheetName val="Cash_flow1"/>
      <sheetName val="ГТЭС-4"/>
      <sheetName val=""/>
      <sheetName val="assumpt"/>
      <sheetName val="sal"/>
      <sheetName val="Model_ora_2011 V2 30.08.06"/>
      <sheetName val="INFO"/>
      <sheetName val="Consolidated_product_flows2"/>
      <sheetName val="Product_handling2"/>
      <sheetName val="Product_flows_details2"/>
      <sheetName val="Production_activities2"/>
      <sheetName val="Production_results2"/>
      <sheetName val="Transportation_results2"/>
      <sheetName val="Transaction_results2"/>
      <sheetName val="Production_constraints2"/>
      <sheetName val="Transportation_constraints2"/>
      <sheetName val="Transaction_constraints2"/>
      <sheetName val="Profit_Calculation2"/>
      <sheetName val="Product_(Naming)2"/>
      <sheetName val="Location_(Naming)2"/>
      <sheetName val="Process_(Naming)2"/>
      <sheetName val="BuyerSeller_(Naming)2"/>
      <sheetName val="ProductBundle_(Naming)2"/>
      <sheetName val="Location_Cap2"/>
      <sheetName val="Process_Cap2"/>
      <sheetName val="ProcessMode_Coefficients2"/>
      <sheetName val="ProcessMode_Cap&amp;Rev2"/>
      <sheetName val="Transportation_Capacity2"/>
      <sheetName val="Location_Handling2"/>
      <sheetName val="BuyerSeller_Cap&amp;Rev2"/>
      <sheetName val="TransportationMode_Cap&amp;Rev2"/>
      <sheetName val="Cash_flow2"/>
      <sheetName val="ТО_и_ремонты"/>
      <sheetName val="TPD Graphs"/>
      <sheetName val="pasiva-skutečnost"/>
      <sheetName val="5э"/>
      <sheetName val="Input_Assumptions"/>
      <sheetName val="Einstellungen"/>
      <sheetName val="# 1d staff plan"/>
      <sheetName val="Consolidated_product_flows3"/>
      <sheetName val="Product_handling3"/>
      <sheetName val="Product_flows_details3"/>
      <sheetName val="Production_activities3"/>
      <sheetName val="Production_results3"/>
      <sheetName val="Transportation_results3"/>
      <sheetName val="Transaction_results3"/>
      <sheetName val="Production_constraints3"/>
      <sheetName val="Transportation_constraints3"/>
      <sheetName val="Transaction_constraints3"/>
      <sheetName val="Profit_Calculation3"/>
      <sheetName val="Product_(Naming)3"/>
      <sheetName val="Location_(Naming)3"/>
      <sheetName val="Process_(Naming)3"/>
      <sheetName val="BuyerSeller_(Naming)3"/>
      <sheetName val="ProductBundle_(Naming)3"/>
      <sheetName val="Location_Cap3"/>
      <sheetName val="Process_Cap3"/>
      <sheetName val="ProcessMode_Coefficients3"/>
      <sheetName val="ProcessMode_Cap&amp;Rev3"/>
      <sheetName val="Transportation_Capacity3"/>
      <sheetName val="Location_Handling3"/>
      <sheetName val="BuyerSeller_Cap&amp;Rev3"/>
      <sheetName val="TransportationMode_Cap&amp;Rev3"/>
      <sheetName val="Cash_flow3"/>
      <sheetName val="ТО_и_ремонты1"/>
      <sheetName val="Model_ora_2011_V2_30_08_06"/>
      <sheetName val="TPD_Graphs"/>
      <sheetName val="DD&amp;A Exist Base"/>
      <sheetName val="SUMMARY CHART"/>
      <sheetName val="summary"/>
      <sheetName val="columne"/>
      <sheetName val="квафиликация_суды"/>
      <sheetName val="Управлени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row r="5">
          <cell r="B5" t="e">
            <v>#NAME?</v>
          </cell>
        </row>
      </sheetData>
      <sheetData sheetId="32" refreshError="1"/>
      <sheetData sheetId="33" refreshError="1"/>
      <sheetData sheetId="34" refreshError="1"/>
      <sheetData sheetId="35" refreshError="1"/>
      <sheetData sheetId="36" refreshError="1"/>
      <sheetData sheetId="37" refreshError="1"/>
      <sheetData sheetId="38" refreshError="1"/>
      <sheetData sheetId="39">
        <row r="4">
          <cell r="A4" t="str">
            <v>Location</v>
          </cell>
        </row>
      </sheetData>
      <sheetData sheetId="40">
        <row r="4">
          <cell r="A4" t="str">
            <v>Process</v>
          </cell>
        </row>
      </sheetData>
      <sheetData sheetId="41">
        <row r="4">
          <cell r="A4" t="str">
            <v>Product</v>
          </cell>
        </row>
      </sheetData>
      <sheetData sheetId="42">
        <row r="4">
          <cell r="A4" t="str">
            <v>Location</v>
          </cell>
        </row>
      </sheetData>
      <sheetData sheetId="43">
        <row r="4">
          <cell r="A4" t="str">
            <v>Process</v>
          </cell>
        </row>
      </sheetData>
      <sheetData sheetId="44">
        <row r="4">
          <cell r="A4" t="str">
            <v>Product</v>
          </cell>
        </row>
      </sheetData>
      <sheetData sheetId="45">
        <row r="4">
          <cell r="A4" t="str">
            <v>Location</v>
          </cell>
        </row>
      </sheetData>
      <sheetData sheetId="46">
        <row r="4">
          <cell r="A4" t="str">
            <v>Process</v>
          </cell>
        </row>
      </sheetData>
      <sheetData sheetId="47">
        <row r="4">
          <cell r="A4" t="str">
            <v>Product</v>
          </cell>
        </row>
      </sheetData>
      <sheetData sheetId="48">
        <row r="4">
          <cell r="A4" t="str">
            <v>Location</v>
          </cell>
        </row>
      </sheetData>
      <sheetData sheetId="49">
        <row r="4">
          <cell r="A4" t="str">
            <v>Process</v>
          </cell>
        </row>
      </sheetData>
      <sheetData sheetId="50">
        <row r="4">
          <cell r="A4" t="str">
            <v>Product</v>
          </cell>
        </row>
      </sheetData>
      <sheetData sheetId="51">
        <row r="4">
          <cell r="A4" t="str">
            <v>Location</v>
          </cell>
        </row>
      </sheetData>
      <sheetData sheetId="52">
        <row r="4">
          <cell r="A4" t="str">
            <v>Process</v>
          </cell>
        </row>
      </sheetData>
      <sheetData sheetId="53">
        <row r="4">
          <cell r="A4" t="str">
            <v>Product</v>
          </cell>
        </row>
      </sheetData>
      <sheetData sheetId="54">
        <row r="4">
          <cell r="A4" t="str">
            <v>Location</v>
          </cell>
        </row>
      </sheetData>
      <sheetData sheetId="55">
        <row r="4">
          <cell r="A4" t="str">
            <v>Process</v>
          </cell>
        </row>
      </sheetData>
      <sheetData sheetId="56">
        <row r="4">
          <cell r="A4" t="str">
            <v>PartnerID</v>
          </cell>
        </row>
      </sheetData>
      <sheetData sheetId="57">
        <row r="4">
          <cell r="A4" t="str">
            <v>Location</v>
          </cell>
        </row>
      </sheetData>
      <sheetData sheetId="58">
        <row r="4">
          <cell r="A4" t="str">
            <v>Process</v>
          </cell>
        </row>
      </sheetData>
      <sheetData sheetId="59">
        <row r="4">
          <cell r="A4" t="str">
            <v>Location</v>
          </cell>
        </row>
      </sheetData>
      <sheetData sheetId="60">
        <row r="4">
          <cell r="A4" t="str">
            <v>Location</v>
          </cell>
        </row>
      </sheetData>
      <sheetData sheetId="61">
        <row r="4">
          <cell r="A4" t="str">
            <v>Process</v>
          </cell>
        </row>
      </sheetData>
      <sheetData sheetId="62">
        <row r="4">
          <cell r="A4" t="str">
            <v>Location</v>
          </cell>
        </row>
      </sheetData>
      <sheetData sheetId="63">
        <row r="4">
          <cell r="A4" t="str">
            <v>Location</v>
          </cell>
        </row>
      </sheetData>
      <sheetData sheetId="64">
        <row r="4">
          <cell r="A4" t="str">
            <v>Process</v>
          </cell>
        </row>
      </sheetData>
      <sheetData sheetId="65">
        <row r="4">
          <cell r="A4" t="str">
            <v>Location</v>
          </cell>
        </row>
      </sheetData>
      <sheetData sheetId="66">
        <row r="4">
          <cell r="A4" t="str">
            <v>Location</v>
          </cell>
        </row>
      </sheetData>
      <sheetData sheetId="67">
        <row r="4">
          <cell r="A4" t="str">
            <v>Process</v>
          </cell>
        </row>
      </sheetData>
      <sheetData sheetId="68">
        <row r="4">
          <cell r="A4" t="str">
            <v>Location</v>
          </cell>
        </row>
      </sheetData>
      <sheetData sheetId="69">
        <row r="4">
          <cell r="A4" t="str">
            <v>Location</v>
          </cell>
        </row>
      </sheetData>
      <sheetData sheetId="70">
        <row r="4">
          <cell r="A4" t="str">
            <v>Process</v>
          </cell>
        </row>
      </sheetData>
      <sheetData sheetId="71">
        <row r="4">
          <cell r="A4" t="str">
            <v>Location</v>
          </cell>
        </row>
      </sheetData>
      <sheetData sheetId="72">
        <row r="4">
          <cell r="A4" t="str">
            <v>Location</v>
          </cell>
        </row>
      </sheetData>
      <sheetData sheetId="73">
        <row r="4">
          <cell r="A4" t="str">
            <v>Process</v>
          </cell>
        </row>
      </sheetData>
      <sheetData sheetId="74">
        <row r="4">
          <cell r="A4" t="str">
            <v>Location</v>
          </cell>
        </row>
      </sheetData>
      <sheetData sheetId="75">
        <row r="4">
          <cell r="A4" t="str">
            <v>Location</v>
          </cell>
        </row>
      </sheetData>
      <sheetData sheetId="76">
        <row r="4">
          <cell r="A4" t="str">
            <v>Process</v>
          </cell>
        </row>
      </sheetData>
      <sheetData sheetId="77">
        <row r="4">
          <cell r="A4" t="str">
            <v>Location</v>
          </cell>
        </row>
      </sheetData>
      <sheetData sheetId="78">
        <row r="4">
          <cell r="A4" t="str">
            <v>Location</v>
          </cell>
        </row>
      </sheetData>
      <sheetData sheetId="79">
        <row r="4">
          <cell r="A4" t="str">
            <v>Process</v>
          </cell>
        </row>
      </sheetData>
      <sheetData sheetId="80">
        <row r="4">
          <cell r="A4" t="str">
            <v>Location</v>
          </cell>
        </row>
      </sheetData>
      <sheetData sheetId="81">
        <row r="4">
          <cell r="A4" t="str">
            <v>Process</v>
          </cell>
        </row>
      </sheetData>
      <sheetData sheetId="82">
        <row r="4">
          <cell r="A4" t="str">
            <v>Product</v>
          </cell>
        </row>
      </sheetData>
      <sheetData sheetId="83">
        <row r="4">
          <cell r="A4" t="str">
            <v>Location</v>
          </cell>
        </row>
      </sheetData>
      <sheetData sheetId="84">
        <row r="4">
          <cell r="A4" t="str">
            <v>Process</v>
          </cell>
        </row>
      </sheetData>
      <sheetData sheetId="85">
        <row r="4">
          <cell r="A4" t="str">
            <v>Product</v>
          </cell>
        </row>
      </sheetData>
      <sheetData sheetId="86">
        <row r="4">
          <cell r="A4" t="str">
            <v>Location</v>
          </cell>
        </row>
      </sheetData>
      <sheetData sheetId="87">
        <row r="4">
          <cell r="A4" t="str">
            <v>Process</v>
          </cell>
        </row>
      </sheetData>
      <sheetData sheetId="88">
        <row r="4">
          <cell r="A4" t="str">
            <v>Product</v>
          </cell>
        </row>
      </sheetData>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row r="4">
          <cell r="A4" t="str">
            <v>Product</v>
          </cell>
        </row>
      </sheetData>
      <sheetData sheetId="146"/>
      <sheetData sheetId="147"/>
      <sheetData sheetId="148">
        <row r="4">
          <cell r="A4" t="str">
            <v>Product</v>
          </cell>
        </row>
      </sheetData>
      <sheetData sheetId="149">
        <row r="4">
          <cell r="A4" t="str">
            <v>Product</v>
          </cell>
        </row>
      </sheetData>
      <sheetData sheetId="150"/>
      <sheetData sheetId="151">
        <row r="4">
          <cell r="A4" t="str">
            <v>Product</v>
          </cell>
        </row>
      </sheetData>
      <sheetData sheetId="152">
        <row r="4">
          <cell r="A4" t="str">
            <v>Product</v>
          </cell>
        </row>
      </sheetData>
      <sheetData sheetId="153"/>
      <sheetData sheetId="154"/>
      <sheetData sheetId="155">
        <row r="4">
          <cell r="A4" t="str">
            <v>Product</v>
          </cell>
        </row>
      </sheetData>
      <sheetData sheetId="156" refreshError="1"/>
      <sheetData sheetId="157" refreshError="1"/>
      <sheetData sheetId="158" refreshError="1"/>
      <sheetData sheetId="159" refreshError="1"/>
      <sheetData sheetId="16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chnicalParameters"/>
      <sheetName val="Control"/>
      <sheetName val="Profit Calculation"/>
      <sheetName val="Consolidated product flows"/>
      <sheetName val="Product handling"/>
      <sheetName val="Product flows details"/>
      <sheetName val="Production activities"/>
      <sheetName val="Production results"/>
      <sheetName val="Transportation results"/>
      <sheetName val="Transaction results"/>
      <sheetName val="ProductBundleDefinition"/>
      <sheetName val="GlobalParameter"/>
      <sheetName val="Production constraints"/>
      <sheetName val="Transportation constraints"/>
      <sheetName val="Transaction constraints"/>
      <sheetName val="Product (Naming)"/>
      <sheetName val="Location (Naming)"/>
      <sheetName val="Process (Naming)"/>
      <sheetName val="BuyerSeller (Naming)"/>
      <sheetName val="ProductBundle (Naming)"/>
      <sheetName val="Process Cap"/>
      <sheetName val="ProcessMode Coefficients"/>
      <sheetName val="ProcessMode Cap&amp;Rev"/>
      <sheetName val="Transportation Capacity"/>
      <sheetName val="TransportationMode Cap&amp;Rev"/>
      <sheetName val="Location Cap"/>
      <sheetName val="Location Handling"/>
      <sheetName val="BuyerSeller Cap&amp;Rev"/>
      <sheetName val="GAMSShell"/>
      <sheetName val="CPLEXOPT"/>
      <sheetName val="IONames"/>
      <sheetName val="XLR_NoRangeSheet"/>
      <sheetName val="Эк инф без рек"/>
      <sheetName val="Драйверы"/>
      <sheetName val="Цены"/>
      <sheetName val="Lookup Info"/>
      <sheetName val="Параметры"/>
      <sheetName val="таб.3.1.3 (5)"/>
      <sheetName val="Лист16"/>
      <sheetName val="Поликонденсация"/>
      <sheetName val="Титул"/>
      <sheetName val="AdditionalDataHidden"/>
      <sheetName val="R"/>
      <sheetName val="Breakdown AR"/>
      <sheetName val="ПКМ"/>
      <sheetName val="ПЛАН ПЛАТЕЖЕЙ НА"/>
      <sheetName val="Tier 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73"/>
  <sheetViews>
    <sheetView tabSelected="1" topLeftCell="BF1" zoomScale="70" zoomScaleNormal="70" workbookViewId="0">
      <pane ySplit="2" topLeftCell="A3" activePane="bottomLeft" state="frozen"/>
      <selection activeCell="Q17" sqref="Q17"/>
      <selection pane="bottomLeft" activeCell="H3" sqref="H3"/>
    </sheetView>
  </sheetViews>
  <sheetFormatPr defaultColWidth="9.109375" defaultRowHeight="10.199999999999999" x14ac:dyDescent="0.3"/>
  <cols>
    <col min="1" max="1" width="5.88671875" style="1" bestFit="1" customWidth="1"/>
    <col min="2" max="2" width="17.6640625" style="1" customWidth="1"/>
    <col min="3" max="3" width="17.6640625" style="18" customWidth="1"/>
    <col min="4" max="4" width="29.5546875" style="1" customWidth="1"/>
    <col min="5" max="5" width="16.6640625" style="18" bestFit="1" customWidth="1"/>
    <col min="6" max="6" width="8.33203125" style="1" customWidth="1"/>
    <col min="7" max="7" width="22.109375" style="1" customWidth="1"/>
    <col min="8" max="8" width="20.6640625" style="1" customWidth="1"/>
    <col min="9" max="9" width="22.5546875" style="1" customWidth="1"/>
    <col min="10" max="10" width="15.44140625" style="1" bestFit="1" customWidth="1"/>
    <col min="11" max="11" width="13.6640625" style="1" bestFit="1" customWidth="1"/>
    <col min="12" max="12" width="16.109375" style="1" bestFit="1" customWidth="1"/>
    <col min="13" max="13" width="15.33203125" style="1" customWidth="1"/>
    <col min="14" max="14" width="15.109375" style="1" customWidth="1"/>
    <col min="15" max="17" width="29" style="1" customWidth="1"/>
    <col min="18" max="18" width="14.6640625" style="1" customWidth="1"/>
    <col min="19" max="20" width="20.44140625" style="1" customWidth="1"/>
    <col min="21" max="22" width="29" style="1" customWidth="1"/>
    <col min="23" max="23" width="14.88671875" style="1" customWidth="1"/>
    <col min="24" max="33" width="17.109375" style="1" customWidth="1"/>
    <col min="34" max="34" width="17.6640625" style="1" customWidth="1"/>
    <col min="35" max="35" width="34.6640625" style="1" customWidth="1"/>
    <col min="36" max="40" width="24.33203125" style="1" customWidth="1"/>
    <col min="41" max="41" width="30.6640625" style="1" customWidth="1"/>
    <col min="42" max="42" width="21" style="1" hidden="1" customWidth="1"/>
    <col min="43" max="43" width="20" style="1" customWidth="1"/>
    <col min="44" max="50" width="21.33203125" style="1" customWidth="1"/>
    <col min="51" max="51" width="64" style="1" customWidth="1"/>
    <col min="52" max="57" width="21.33203125" style="1" customWidth="1"/>
    <col min="58" max="58" width="192.5546875" style="1" customWidth="1"/>
    <col min="59" max="59" width="107.88671875" style="1" customWidth="1"/>
    <col min="60" max="70" width="21.33203125" style="1" customWidth="1"/>
    <col min="71" max="16384" width="9.109375" style="1"/>
  </cols>
  <sheetData>
    <row r="1" spans="1:70" ht="33" customHeight="1" x14ac:dyDescent="0.3">
      <c r="A1" s="39" t="s">
        <v>8</v>
      </c>
      <c r="B1" s="42" t="s">
        <v>9</v>
      </c>
      <c r="C1" s="44" t="s">
        <v>10</v>
      </c>
      <c r="D1" s="39" t="s">
        <v>11</v>
      </c>
      <c r="E1" s="40" t="s">
        <v>12</v>
      </c>
      <c r="F1" s="41" t="s">
        <v>0</v>
      </c>
      <c r="G1" s="39" t="s">
        <v>13</v>
      </c>
      <c r="H1" s="39" t="s">
        <v>14</v>
      </c>
      <c r="I1" s="39"/>
      <c r="J1" s="39"/>
      <c r="K1" s="39"/>
      <c r="L1" s="39"/>
      <c r="M1" s="39"/>
      <c r="N1" s="39"/>
      <c r="O1" s="39"/>
      <c r="P1" s="23"/>
      <c r="Q1" s="23"/>
      <c r="R1" s="23"/>
      <c r="S1" s="23"/>
      <c r="T1" s="28"/>
      <c r="U1" s="35" t="s">
        <v>30</v>
      </c>
      <c r="V1" s="36"/>
      <c r="W1" s="36"/>
      <c r="X1" s="37"/>
      <c r="Y1" s="29"/>
      <c r="Z1" s="29"/>
      <c r="AA1" s="29"/>
      <c r="AB1" s="29"/>
      <c r="AC1" s="29"/>
      <c r="AD1" s="29"/>
      <c r="AE1" s="29"/>
      <c r="AF1" s="29"/>
      <c r="AG1" s="29"/>
      <c r="AH1" s="35" t="s">
        <v>42</v>
      </c>
      <c r="AI1" s="37"/>
      <c r="AJ1" s="14"/>
      <c r="AK1" s="14"/>
      <c r="AL1" s="14"/>
      <c r="AM1" s="14"/>
      <c r="AN1" s="14"/>
      <c r="AO1" s="5"/>
      <c r="AR1" s="5"/>
      <c r="AS1" s="5"/>
      <c r="AT1" s="5"/>
      <c r="AU1" s="5"/>
      <c r="AV1" s="5"/>
      <c r="AW1" s="5"/>
      <c r="AX1" s="5"/>
      <c r="AY1" s="5"/>
      <c r="AZ1" s="5"/>
      <c r="BA1" s="5"/>
      <c r="BB1" s="5"/>
      <c r="BC1" s="5"/>
      <c r="BD1" s="5"/>
      <c r="BE1" s="5"/>
      <c r="BF1" s="5"/>
      <c r="BG1" s="5"/>
      <c r="BH1" s="5"/>
      <c r="BI1" s="5"/>
      <c r="BJ1" s="5"/>
      <c r="BK1" s="5"/>
      <c r="BL1" s="5"/>
      <c r="BM1" s="5"/>
      <c r="BN1" s="5"/>
      <c r="BO1" s="5"/>
      <c r="BP1" s="5"/>
      <c r="BQ1" s="5"/>
      <c r="BR1" s="5"/>
    </row>
    <row r="2" spans="1:70" ht="231" customHeight="1" x14ac:dyDescent="0.3">
      <c r="A2" s="39"/>
      <c r="B2" s="43"/>
      <c r="C2" s="45"/>
      <c r="D2" s="39"/>
      <c r="E2" s="40"/>
      <c r="F2" s="41"/>
      <c r="G2" s="39"/>
      <c r="H2" s="23" t="s">
        <v>15</v>
      </c>
      <c r="I2" s="26" t="s">
        <v>16</v>
      </c>
      <c r="J2" s="26" t="s">
        <v>18</v>
      </c>
      <c r="K2" s="26" t="s">
        <v>17</v>
      </c>
      <c r="L2" s="26" t="s">
        <v>19</v>
      </c>
      <c r="M2" s="26" t="s">
        <v>20</v>
      </c>
      <c r="N2" s="26" t="s">
        <v>21</v>
      </c>
      <c r="O2" s="4" t="s">
        <v>22</v>
      </c>
      <c r="P2" s="4" t="s">
        <v>23</v>
      </c>
      <c r="Q2" s="4" t="s">
        <v>24</v>
      </c>
      <c r="R2" s="4" t="s">
        <v>25</v>
      </c>
      <c r="S2" s="4" t="s">
        <v>26</v>
      </c>
      <c r="T2" s="4" t="s">
        <v>27</v>
      </c>
      <c r="U2" s="4" t="s">
        <v>28</v>
      </c>
      <c r="V2" s="4" t="s">
        <v>29</v>
      </c>
      <c r="W2" s="4" t="s">
        <v>38</v>
      </c>
      <c r="X2" s="31" t="s">
        <v>31</v>
      </c>
      <c r="Y2" s="32" t="s">
        <v>32</v>
      </c>
      <c r="Z2" s="32" t="s">
        <v>33</v>
      </c>
      <c r="AA2" s="32" t="s">
        <v>34</v>
      </c>
      <c r="AB2" s="32" t="s">
        <v>35</v>
      </c>
      <c r="AC2" s="32" t="s">
        <v>36</v>
      </c>
      <c r="AD2" s="32" t="s">
        <v>37</v>
      </c>
      <c r="AE2" s="32" t="s">
        <v>39</v>
      </c>
      <c r="AF2" s="32" t="s">
        <v>40</v>
      </c>
      <c r="AG2" s="32" t="s">
        <v>41</v>
      </c>
      <c r="AH2" s="25" t="s">
        <v>43</v>
      </c>
      <c r="AI2" s="26" t="s">
        <v>44</v>
      </c>
      <c r="AJ2" s="25" t="s">
        <v>45</v>
      </c>
      <c r="AK2" s="25" t="s">
        <v>46</v>
      </c>
      <c r="AL2" s="25" t="s">
        <v>47</v>
      </c>
      <c r="AM2" s="25" t="s">
        <v>48</v>
      </c>
      <c r="AN2" s="25" t="s">
        <v>49</v>
      </c>
      <c r="AO2" s="25" t="s">
        <v>50</v>
      </c>
      <c r="AP2" s="25"/>
      <c r="AQ2" s="25" t="s">
        <v>51</v>
      </c>
      <c r="AR2" s="25" t="s">
        <v>52</v>
      </c>
      <c r="AS2" s="25" t="s">
        <v>53</v>
      </c>
      <c r="AT2" s="25" t="s">
        <v>54</v>
      </c>
      <c r="AU2" s="25" t="s">
        <v>55</v>
      </c>
      <c r="AV2" s="25" t="s">
        <v>56</v>
      </c>
      <c r="AW2" s="25" t="s">
        <v>57</v>
      </c>
      <c r="AX2" s="25" t="s">
        <v>58</v>
      </c>
      <c r="AY2" s="25" t="s">
        <v>59</v>
      </c>
      <c r="AZ2" s="25" t="s">
        <v>60</v>
      </c>
      <c r="BA2" s="25" t="s">
        <v>61</v>
      </c>
      <c r="BB2" s="25" t="s">
        <v>62</v>
      </c>
      <c r="BC2" s="25" t="s">
        <v>63</v>
      </c>
      <c r="BD2" s="25" t="s">
        <v>64</v>
      </c>
      <c r="BE2" s="25" t="s">
        <v>65</v>
      </c>
      <c r="BF2" s="25" t="s">
        <v>66</v>
      </c>
      <c r="BG2" s="25" t="s">
        <v>67</v>
      </c>
      <c r="BH2" s="25"/>
      <c r="BI2" s="25"/>
      <c r="BJ2" s="25"/>
      <c r="BK2" s="25"/>
      <c r="BL2" s="25"/>
      <c r="BM2" s="25"/>
      <c r="BN2" s="25"/>
      <c r="BO2" s="25"/>
      <c r="BP2" s="25"/>
      <c r="BQ2" s="25"/>
      <c r="BR2" s="25"/>
    </row>
    <row r="3" spans="1:70" ht="350.25" customHeight="1" x14ac:dyDescent="0.3">
      <c r="A3" s="2">
        <v>1</v>
      </c>
      <c r="B3" s="2">
        <v>2020575</v>
      </c>
      <c r="C3" s="33" t="s">
        <v>7</v>
      </c>
      <c r="D3" s="2" t="s">
        <v>68</v>
      </c>
      <c r="E3" s="15">
        <v>1002474600</v>
      </c>
      <c r="F3" s="2">
        <v>1</v>
      </c>
      <c r="G3" s="21" t="s">
        <v>69</v>
      </c>
      <c r="H3" s="22" t="s">
        <v>70</v>
      </c>
      <c r="I3" s="22">
        <v>1</v>
      </c>
      <c r="J3" s="27">
        <v>0.8</v>
      </c>
      <c r="K3" s="21" t="s">
        <v>71</v>
      </c>
      <c r="L3" s="21" t="s">
        <v>72</v>
      </c>
      <c r="M3" s="22" t="s">
        <v>73</v>
      </c>
      <c r="N3" s="21" t="s">
        <v>74</v>
      </c>
      <c r="O3" s="22" t="s">
        <v>1</v>
      </c>
      <c r="P3" s="22" t="s">
        <v>100</v>
      </c>
      <c r="Q3" s="22" t="s">
        <v>100</v>
      </c>
      <c r="R3" s="22" t="s">
        <v>101</v>
      </c>
      <c r="S3" s="22">
        <v>220</v>
      </c>
      <c r="T3" s="22" t="s">
        <v>75</v>
      </c>
      <c r="U3" s="22" t="s">
        <v>76</v>
      </c>
      <c r="V3" s="22" t="s">
        <v>77</v>
      </c>
      <c r="W3" s="22" t="s">
        <v>78</v>
      </c>
      <c r="X3" s="3" t="s">
        <v>79</v>
      </c>
      <c r="Y3" s="3" t="s">
        <v>4</v>
      </c>
      <c r="Z3" s="22" t="s">
        <v>76</v>
      </c>
      <c r="AA3" s="3" t="s">
        <v>80</v>
      </c>
      <c r="AB3" s="3" t="s">
        <v>81</v>
      </c>
      <c r="AC3" s="3" t="s">
        <v>81</v>
      </c>
      <c r="AD3" s="3" t="s">
        <v>5</v>
      </c>
      <c r="AE3" s="3">
        <v>0.75</v>
      </c>
      <c r="AF3" s="3">
        <v>0.6</v>
      </c>
      <c r="AG3" s="3">
        <v>0.15</v>
      </c>
      <c r="AH3" s="2" t="s">
        <v>82</v>
      </c>
      <c r="AI3" s="3" t="s">
        <v>2</v>
      </c>
      <c r="AJ3" s="3" t="s">
        <v>81</v>
      </c>
      <c r="AK3" s="3" t="s">
        <v>6</v>
      </c>
      <c r="AL3" s="3" t="s">
        <v>84</v>
      </c>
      <c r="AM3" s="3" t="s">
        <v>83</v>
      </c>
      <c r="AN3" s="3" t="s">
        <v>85</v>
      </c>
      <c r="AO3" s="3" t="s">
        <v>86</v>
      </c>
      <c r="AP3" s="3"/>
      <c r="AQ3" s="3" t="s">
        <v>87</v>
      </c>
      <c r="AR3" s="3" t="s">
        <v>88</v>
      </c>
      <c r="AS3" s="3" t="s">
        <v>89</v>
      </c>
      <c r="AT3" s="3" t="s">
        <v>90</v>
      </c>
      <c r="AU3" s="3" t="s">
        <v>91</v>
      </c>
      <c r="AV3" s="3" t="s">
        <v>92</v>
      </c>
      <c r="AW3" s="3" t="s">
        <v>93</v>
      </c>
      <c r="AX3" s="3" t="s">
        <v>94</v>
      </c>
      <c r="AY3" s="3" t="s">
        <v>95</v>
      </c>
      <c r="AZ3" s="3" t="s">
        <v>96</v>
      </c>
      <c r="BA3" s="3" t="s">
        <v>3</v>
      </c>
      <c r="BB3" s="3">
        <v>1</v>
      </c>
      <c r="BC3" s="3">
        <v>1</v>
      </c>
      <c r="BD3" s="3">
        <v>10</v>
      </c>
      <c r="BE3" s="3">
        <v>18</v>
      </c>
      <c r="BF3" s="3" t="s">
        <v>97</v>
      </c>
      <c r="BG3" s="3" t="s">
        <v>98</v>
      </c>
      <c r="BH3" s="3"/>
      <c r="BI3" s="3"/>
      <c r="BJ3" s="3"/>
      <c r="BK3" s="3"/>
      <c r="BL3" s="3"/>
      <c r="BM3" s="3"/>
      <c r="BN3" s="3"/>
      <c r="BO3" s="3"/>
      <c r="BP3" s="3"/>
      <c r="BQ3" s="3"/>
      <c r="BR3" s="3"/>
    </row>
    <row r="4" spans="1:70" ht="15.6" x14ac:dyDescent="0.3">
      <c r="A4" s="9"/>
      <c r="B4" s="9"/>
      <c r="C4" s="16"/>
      <c r="D4" s="9"/>
      <c r="E4" s="19"/>
      <c r="F4" s="9"/>
      <c r="G4" s="9"/>
      <c r="H4" s="9"/>
      <c r="I4" s="9"/>
      <c r="J4" s="9"/>
      <c r="K4" s="9"/>
      <c r="L4" s="9"/>
      <c r="M4" s="9"/>
      <c r="N4" s="9"/>
      <c r="O4" s="9"/>
      <c r="P4" s="9"/>
      <c r="Q4" s="9"/>
      <c r="R4" s="9"/>
      <c r="S4" s="9"/>
      <c r="T4" s="30"/>
      <c r="U4" s="9"/>
      <c r="V4" s="9"/>
      <c r="W4" s="9"/>
      <c r="X4" s="10"/>
      <c r="Y4" s="10"/>
      <c r="Z4" s="10"/>
      <c r="AA4" s="10"/>
      <c r="AB4" s="10"/>
      <c r="AC4" s="10"/>
      <c r="AD4" s="10"/>
      <c r="AE4" s="10"/>
      <c r="AF4" s="10"/>
      <c r="AG4" s="10"/>
      <c r="AH4" s="9"/>
      <c r="AI4" s="9"/>
      <c r="AJ4" s="9"/>
      <c r="AK4" s="9"/>
      <c r="AL4" s="9"/>
      <c r="AM4" s="9"/>
      <c r="AN4" s="9"/>
      <c r="AO4" s="11"/>
      <c r="AP4" s="7"/>
      <c r="AQ4" s="6"/>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row>
    <row r="5" spans="1:70" ht="33" customHeight="1" x14ac:dyDescent="0.3">
      <c r="A5" s="9"/>
      <c r="B5" s="9"/>
      <c r="C5" s="16"/>
      <c r="D5" s="9"/>
      <c r="E5" s="19"/>
      <c r="F5" s="9"/>
      <c r="G5" s="38" t="s">
        <v>99</v>
      </c>
      <c r="H5" s="38"/>
      <c r="I5" s="38"/>
      <c r="J5" s="9"/>
      <c r="K5" s="9"/>
      <c r="L5" s="9"/>
      <c r="M5" s="9"/>
      <c r="N5" s="9"/>
      <c r="O5" s="9"/>
      <c r="P5" s="9"/>
      <c r="Q5" s="9"/>
      <c r="R5" s="9"/>
      <c r="S5" s="9"/>
      <c r="T5" s="30"/>
      <c r="U5" s="9"/>
      <c r="V5" s="9"/>
      <c r="W5" s="9"/>
      <c r="X5" s="10"/>
      <c r="Y5" s="10"/>
      <c r="Z5" s="10"/>
      <c r="AA5" s="10"/>
      <c r="AB5" s="10"/>
      <c r="AC5" s="10"/>
      <c r="AD5" s="10"/>
      <c r="AE5" s="10"/>
      <c r="AF5" s="10"/>
      <c r="AG5" s="10"/>
      <c r="AH5" s="9"/>
      <c r="AI5" s="9"/>
      <c r="AJ5" s="9"/>
      <c r="AK5" s="9"/>
      <c r="AL5" s="9"/>
      <c r="AM5" s="9"/>
      <c r="AN5" s="9"/>
      <c r="AO5" s="11"/>
      <c r="AP5" s="7">
        <f t="shared" ref="AP5:AP11" si="0">4.71/0.5</f>
        <v>9.42</v>
      </c>
      <c r="AQ5" s="6" t="e">
        <f>#REF!*1000*#REF!*9.81*#REF!/3600/0.75</f>
        <v>#REF!</v>
      </c>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row>
    <row r="6" spans="1:70" ht="15.6" x14ac:dyDescent="0.3">
      <c r="A6" s="9"/>
      <c r="B6" s="9"/>
      <c r="C6" s="16"/>
      <c r="D6" s="9"/>
      <c r="E6" s="19"/>
      <c r="F6" s="9"/>
      <c r="G6" s="9"/>
      <c r="H6" s="9"/>
      <c r="I6" s="9"/>
      <c r="J6" s="9"/>
      <c r="K6" s="9"/>
      <c r="L6" s="9"/>
      <c r="M6" s="9"/>
      <c r="N6" s="9"/>
      <c r="O6" s="9"/>
      <c r="P6" s="9"/>
      <c r="Q6" s="9"/>
      <c r="R6" s="9"/>
      <c r="S6" s="9"/>
      <c r="T6" s="30"/>
      <c r="U6" s="9"/>
      <c r="V6" s="9"/>
      <c r="W6" s="9"/>
      <c r="X6" s="10"/>
      <c r="Y6" s="10"/>
      <c r="Z6" s="10"/>
      <c r="AA6" s="10"/>
      <c r="AB6" s="10"/>
      <c r="AC6" s="10"/>
      <c r="AD6" s="10"/>
      <c r="AE6" s="10"/>
      <c r="AF6" s="10"/>
      <c r="AG6" s="10"/>
      <c r="AH6" s="9"/>
      <c r="AI6" s="9"/>
      <c r="AJ6" s="9"/>
      <c r="AK6" s="9"/>
      <c r="AL6" s="9"/>
      <c r="AM6" s="9"/>
      <c r="AN6" s="9"/>
      <c r="AO6" s="11"/>
      <c r="AP6" s="7">
        <f t="shared" si="0"/>
        <v>9.42</v>
      </c>
      <c r="AQ6" s="6" t="e">
        <f>#REF!*1000*#REF!*9.81*#REF!/3600/0.75</f>
        <v>#REF!</v>
      </c>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row>
    <row r="7" spans="1:70" ht="15.6" x14ac:dyDescent="0.3">
      <c r="A7" s="9"/>
      <c r="B7" s="9"/>
      <c r="C7" s="16"/>
      <c r="D7" s="9"/>
      <c r="E7" s="19"/>
      <c r="F7" s="9"/>
      <c r="G7" s="9"/>
      <c r="H7" s="9"/>
      <c r="I7" s="9"/>
      <c r="K7" s="9"/>
      <c r="L7" s="9"/>
      <c r="M7" s="9"/>
      <c r="N7" s="9"/>
      <c r="O7" s="9"/>
      <c r="P7" s="9"/>
      <c r="Q7" s="9"/>
      <c r="R7" s="9"/>
      <c r="S7" s="9"/>
      <c r="T7" s="30"/>
      <c r="U7" s="9"/>
      <c r="V7" s="9"/>
      <c r="W7" s="9"/>
      <c r="X7" s="10"/>
      <c r="Y7" s="10"/>
      <c r="Z7" s="10"/>
      <c r="AA7" s="10"/>
      <c r="AB7" s="10"/>
      <c r="AC7" s="10"/>
      <c r="AD7" s="10"/>
      <c r="AE7" s="10"/>
      <c r="AF7" s="10"/>
      <c r="AG7" s="10"/>
      <c r="AH7" s="9"/>
      <c r="AI7" s="9"/>
      <c r="AJ7" s="9"/>
      <c r="AK7" s="9"/>
      <c r="AL7" s="9"/>
      <c r="AM7" s="9"/>
      <c r="AN7" s="9"/>
      <c r="AO7" s="11"/>
      <c r="AP7" s="7">
        <f t="shared" si="0"/>
        <v>9.42</v>
      </c>
      <c r="AQ7" s="6" t="e">
        <f>#REF!*1000*#REF!*9.81*#REF!/3600/0.75</f>
        <v>#REF!</v>
      </c>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row>
    <row r="8" spans="1:70" ht="15.6" x14ac:dyDescent="0.3">
      <c r="A8" s="9"/>
      <c r="B8" s="9"/>
      <c r="C8" s="16"/>
      <c r="D8" s="9"/>
      <c r="E8" s="19"/>
      <c r="F8" s="9"/>
      <c r="G8" s="9"/>
      <c r="H8" s="9"/>
      <c r="I8" s="9"/>
      <c r="J8" s="9"/>
      <c r="K8" s="9"/>
      <c r="L8" s="9"/>
      <c r="M8" s="9"/>
      <c r="N8" s="9"/>
      <c r="O8" s="9"/>
      <c r="P8" s="9"/>
      <c r="Q8" s="9"/>
      <c r="R8" s="9"/>
      <c r="S8" s="9"/>
      <c r="T8" s="30"/>
      <c r="U8" s="9"/>
      <c r="V8" s="9"/>
      <c r="W8" s="9"/>
      <c r="X8" s="10"/>
      <c r="Y8" s="10"/>
      <c r="Z8" s="10"/>
      <c r="AA8" s="10"/>
      <c r="AB8" s="10"/>
      <c r="AC8" s="10"/>
      <c r="AD8" s="10"/>
      <c r="AE8" s="10"/>
      <c r="AF8" s="10"/>
      <c r="AG8" s="10"/>
      <c r="AH8" s="9"/>
      <c r="AI8" s="9"/>
      <c r="AJ8" s="9"/>
      <c r="AK8" s="9"/>
      <c r="AL8" s="9"/>
      <c r="AM8" s="9"/>
      <c r="AN8" s="9"/>
      <c r="AO8" s="11"/>
      <c r="AP8" s="7">
        <f t="shared" si="0"/>
        <v>9.42</v>
      </c>
      <c r="AQ8" s="6" t="e">
        <f>#REF!*1000*#REF!*9.81*#REF!/3600/0.75</f>
        <v>#REF!</v>
      </c>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row>
    <row r="9" spans="1:70" ht="15.6" x14ac:dyDescent="0.3">
      <c r="A9" s="9"/>
      <c r="B9" s="9"/>
      <c r="C9" s="16"/>
      <c r="D9" s="9"/>
      <c r="E9" s="19"/>
      <c r="F9" s="9"/>
      <c r="G9" s="9"/>
      <c r="H9" s="9"/>
      <c r="I9" s="9"/>
      <c r="J9" s="9"/>
      <c r="K9" s="9"/>
      <c r="L9" s="9"/>
      <c r="M9" s="9"/>
      <c r="N9" s="9"/>
      <c r="O9" s="9"/>
      <c r="P9" s="9"/>
      <c r="Q9" s="9"/>
      <c r="R9" s="9"/>
      <c r="S9" s="9"/>
      <c r="T9" s="30"/>
      <c r="U9" s="9"/>
      <c r="V9" s="9"/>
      <c r="W9" s="9"/>
      <c r="X9" s="10"/>
      <c r="Y9" s="10"/>
      <c r="Z9" s="10"/>
      <c r="AA9" s="10"/>
      <c r="AB9" s="10"/>
      <c r="AC9" s="10"/>
      <c r="AD9" s="10"/>
      <c r="AE9" s="10"/>
      <c r="AF9" s="10"/>
      <c r="AG9" s="10"/>
      <c r="AH9" s="9"/>
      <c r="AI9" s="9"/>
      <c r="AJ9" s="9"/>
      <c r="AK9" s="9"/>
      <c r="AL9" s="9"/>
      <c r="AM9" s="9"/>
      <c r="AN9" s="9"/>
      <c r="AO9" s="11"/>
      <c r="AP9" s="7"/>
      <c r="AQ9" s="6" t="e">
        <f>#REF!*1000*#REF!*9.81*#REF!/3600/0.75</f>
        <v>#REF!</v>
      </c>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row>
    <row r="10" spans="1:70" ht="15.6" x14ac:dyDescent="0.3">
      <c r="A10" s="9"/>
      <c r="B10" s="9"/>
      <c r="C10" s="16"/>
      <c r="D10" s="9"/>
      <c r="E10" s="19"/>
      <c r="F10" s="9"/>
      <c r="G10" s="9"/>
      <c r="H10" s="9"/>
      <c r="I10" s="9"/>
      <c r="J10" s="9"/>
      <c r="K10" s="9"/>
      <c r="L10" s="9"/>
      <c r="M10" s="9"/>
      <c r="N10" s="9"/>
      <c r="O10" s="9"/>
      <c r="P10" s="9"/>
      <c r="Q10" s="9"/>
      <c r="R10" s="9"/>
      <c r="S10" s="9"/>
      <c r="T10" s="30"/>
      <c r="U10" s="9"/>
      <c r="V10" s="9"/>
      <c r="W10" s="9"/>
      <c r="X10" s="10"/>
      <c r="Y10" s="10"/>
      <c r="Z10" s="10"/>
      <c r="AA10" s="10"/>
      <c r="AB10" s="10"/>
      <c r="AC10" s="10"/>
      <c r="AD10" s="10"/>
      <c r="AE10" s="10"/>
      <c r="AF10" s="10"/>
      <c r="AG10" s="10"/>
      <c r="AH10" s="9"/>
      <c r="AI10" s="9"/>
      <c r="AJ10" s="9"/>
      <c r="AK10" s="9"/>
      <c r="AL10" s="9"/>
      <c r="AM10" s="9"/>
      <c r="AN10" s="9"/>
      <c r="AO10" s="11"/>
      <c r="AP10" s="7">
        <f t="shared" si="0"/>
        <v>9.42</v>
      </c>
      <c r="AQ10" s="6" t="e">
        <f>#REF!*1000*#REF!*9.81*#REF!/3600/0.75</f>
        <v>#REF!</v>
      </c>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row>
    <row r="11" spans="1:70" ht="15.6" x14ac:dyDescent="0.3">
      <c r="A11" s="9"/>
      <c r="B11" s="9"/>
      <c r="C11" s="16"/>
      <c r="D11" s="9"/>
      <c r="E11" s="19"/>
      <c r="F11" s="9"/>
      <c r="G11" s="9"/>
      <c r="H11" s="9"/>
      <c r="I11" s="9"/>
      <c r="J11" s="9"/>
      <c r="K11" s="9"/>
      <c r="L11" s="9"/>
      <c r="M11" s="9"/>
      <c r="N11" s="9"/>
      <c r="O11" s="9"/>
      <c r="P11" s="9"/>
      <c r="Q11" s="9"/>
      <c r="R11" s="9"/>
      <c r="S11" s="9"/>
      <c r="T11" s="30"/>
      <c r="U11" s="9"/>
      <c r="V11" s="9"/>
      <c r="W11" s="9"/>
      <c r="X11" s="10"/>
      <c r="Y11" s="10"/>
      <c r="Z11" s="10"/>
      <c r="AA11" s="10"/>
      <c r="AB11" s="10"/>
      <c r="AC11" s="10"/>
      <c r="AD11" s="10"/>
      <c r="AE11" s="10"/>
      <c r="AF11" s="10"/>
      <c r="AG11" s="10"/>
      <c r="AH11" s="9"/>
      <c r="AI11" s="9"/>
      <c r="AJ11" s="9"/>
      <c r="AK11" s="9"/>
      <c r="AL11" s="9"/>
      <c r="AM11" s="9"/>
      <c r="AN11" s="9"/>
      <c r="AO11" s="11"/>
      <c r="AP11" s="7">
        <f t="shared" si="0"/>
        <v>9.42</v>
      </c>
      <c r="AQ11" s="6" t="e">
        <f>#REF!*1000*#REF!*9.81*#REF!/3600/0.75</f>
        <v>#REF!</v>
      </c>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row>
    <row r="12" spans="1:70" ht="15.6" x14ac:dyDescent="0.3">
      <c r="A12" s="9"/>
      <c r="B12" s="9"/>
      <c r="C12" s="16"/>
      <c r="D12" s="9"/>
      <c r="E12" s="16"/>
      <c r="F12" s="9"/>
      <c r="G12" s="9"/>
      <c r="H12" s="9"/>
      <c r="I12" s="9"/>
      <c r="J12" s="9"/>
      <c r="K12" s="9"/>
      <c r="L12" s="9"/>
      <c r="M12" s="9"/>
      <c r="N12" s="9"/>
      <c r="O12" s="9"/>
      <c r="P12" s="9"/>
      <c r="Q12" s="9"/>
      <c r="R12" s="9"/>
      <c r="S12" s="9"/>
      <c r="T12" s="30"/>
      <c r="U12" s="9"/>
      <c r="V12" s="9"/>
      <c r="W12" s="9"/>
      <c r="X12" s="10"/>
      <c r="Y12" s="10"/>
      <c r="Z12" s="10"/>
      <c r="AA12" s="10"/>
      <c r="AB12" s="10"/>
      <c r="AC12" s="10"/>
      <c r="AD12" s="10"/>
      <c r="AE12" s="10"/>
      <c r="AF12" s="10"/>
      <c r="AG12" s="10"/>
      <c r="AH12" s="9"/>
      <c r="AI12" s="9"/>
      <c r="AJ12" s="9"/>
      <c r="AK12" s="9"/>
      <c r="AL12" s="9"/>
      <c r="AM12" s="9"/>
      <c r="AN12" s="9"/>
      <c r="AO12" s="11"/>
      <c r="AP12" s="7">
        <f>(1.4+3.6+2)/0.25</f>
        <v>28</v>
      </c>
      <c r="AQ12" s="6" t="e">
        <f>#REF!*1000*#REF!*9.81*#REF!/3600/0.75</f>
        <v>#REF!</v>
      </c>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row>
    <row r="13" spans="1:70" ht="15.6" x14ac:dyDescent="0.3">
      <c r="A13" s="9"/>
      <c r="B13" s="9"/>
      <c r="C13" s="16"/>
      <c r="D13" s="9"/>
      <c r="E13" s="16"/>
      <c r="F13" s="9"/>
      <c r="G13" s="9"/>
      <c r="H13" s="9"/>
      <c r="I13" s="9"/>
      <c r="J13" s="9"/>
      <c r="K13" s="9"/>
      <c r="L13" s="9"/>
      <c r="M13" s="9"/>
      <c r="N13" s="9"/>
      <c r="O13" s="9"/>
      <c r="P13" s="9"/>
      <c r="Q13" s="9"/>
      <c r="R13" s="9"/>
      <c r="S13" s="9"/>
      <c r="T13" s="30"/>
      <c r="U13" s="9"/>
      <c r="V13" s="9"/>
      <c r="W13" s="9"/>
      <c r="X13" s="10"/>
      <c r="Y13" s="10"/>
      <c r="Z13" s="10"/>
      <c r="AA13" s="10"/>
      <c r="AB13" s="10"/>
      <c r="AC13" s="10"/>
      <c r="AD13" s="10"/>
      <c r="AE13" s="10"/>
      <c r="AF13" s="10"/>
      <c r="AG13" s="10"/>
      <c r="AH13" s="9"/>
      <c r="AI13" s="9"/>
      <c r="AJ13" s="9"/>
      <c r="AK13" s="9"/>
      <c r="AL13" s="9"/>
      <c r="AM13" s="9"/>
      <c r="AN13" s="9"/>
      <c r="AO13" s="11"/>
      <c r="AP13" s="7">
        <f>0.232/0.25</f>
        <v>0.92800000000000005</v>
      </c>
      <c r="AQ13" s="6" t="e">
        <f>#REF!*1000*#REF!*9.81*#REF!/3600/0.75</f>
        <v>#REF!</v>
      </c>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row>
    <row r="14" spans="1:70" ht="15.6" x14ac:dyDescent="0.3">
      <c r="A14" s="9"/>
      <c r="B14" s="9"/>
      <c r="C14" s="16"/>
      <c r="D14" s="9"/>
      <c r="E14" s="16"/>
      <c r="F14" s="9"/>
      <c r="G14" s="9"/>
      <c r="H14" s="9"/>
      <c r="I14" s="9"/>
      <c r="J14" s="9"/>
      <c r="K14" s="9"/>
      <c r="L14" s="9"/>
      <c r="M14" s="9"/>
      <c r="N14" s="9"/>
      <c r="O14" s="9"/>
      <c r="P14" s="9"/>
      <c r="Q14" s="9"/>
      <c r="R14" s="9"/>
      <c r="S14" s="9"/>
      <c r="T14" s="30"/>
      <c r="U14" s="9"/>
      <c r="V14" s="9"/>
      <c r="W14" s="9"/>
      <c r="X14" s="10"/>
      <c r="Y14" s="10"/>
      <c r="Z14" s="10"/>
      <c r="AA14" s="10"/>
      <c r="AB14" s="10"/>
      <c r="AC14" s="10"/>
      <c r="AD14" s="10"/>
      <c r="AE14" s="10"/>
      <c r="AF14" s="10"/>
      <c r="AG14" s="10"/>
      <c r="AH14" s="9"/>
      <c r="AI14" s="9"/>
      <c r="AJ14" s="9"/>
      <c r="AK14" s="9"/>
      <c r="AL14" s="9"/>
      <c r="AM14" s="9"/>
      <c r="AN14" s="9"/>
      <c r="AO14" s="11"/>
      <c r="AP14" s="7">
        <f>0.232/0.25</f>
        <v>0.92800000000000005</v>
      </c>
      <c r="AQ14" s="6" t="e">
        <f>#REF!*1000*#REF!*9.81*#REF!/3600/0.75</f>
        <v>#REF!</v>
      </c>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row>
    <row r="15" spans="1:70" ht="15.6" x14ac:dyDescent="0.3">
      <c r="A15" s="9"/>
      <c r="B15" s="9"/>
      <c r="C15" s="16"/>
      <c r="D15" s="9"/>
      <c r="E15" s="19"/>
      <c r="F15" s="9"/>
      <c r="G15" s="9"/>
      <c r="H15" s="9"/>
      <c r="I15" s="9"/>
      <c r="J15" s="9"/>
      <c r="K15" s="9"/>
      <c r="L15" s="9"/>
      <c r="M15" s="9"/>
      <c r="N15" s="9"/>
      <c r="O15" s="9"/>
      <c r="P15" s="9"/>
      <c r="Q15" s="9"/>
      <c r="R15" s="9"/>
      <c r="S15" s="9"/>
      <c r="T15" s="30"/>
      <c r="U15" s="9"/>
      <c r="V15" s="9"/>
      <c r="W15" s="9"/>
      <c r="X15" s="10"/>
      <c r="Y15" s="10"/>
      <c r="Z15" s="10"/>
      <c r="AA15" s="10"/>
      <c r="AB15" s="10"/>
      <c r="AC15" s="10"/>
      <c r="AD15" s="10"/>
      <c r="AE15" s="10"/>
      <c r="AF15" s="10"/>
      <c r="AG15" s="10"/>
      <c r="AH15" s="9"/>
      <c r="AI15" s="9"/>
      <c r="AJ15" s="9"/>
      <c r="AK15" s="9"/>
      <c r="AL15" s="9"/>
      <c r="AM15" s="9"/>
      <c r="AN15" s="9"/>
      <c r="AO15" s="11"/>
      <c r="AP15" s="7">
        <f>(1+1.6+4.1+4+0.2+0.2+2)/0.25</f>
        <v>52.399999999999991</v>
      </c>
      <c r="AQ15" s="6" t="e">
        <f>#REF!*1000*#REF!*9.81*#REF!/3600/0.75</f>
        <v>#REF!</v>
      </c>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row>
    <row r="16" spans="1:70" ht="15.6" x14ac:dyDescent="0.3">
      <c r="A16" s="34"/>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8"/>
      <c r="AQ16" s="6" t="e">
        <f>#REF!*1000*#REF!*9.81*#REF!/3600/0.75</f>
        <v>#REF!</v>
      </c>
    </row>
    <row r="17" spans="1:70" ht="15.6" x14ac:dyDescent="0.3">
      <c r="A17" s="9"/>
      <c r="B17" s="9"/>
      <c r="C17" s="16"/>
      <c r="D17" s="9"/>
      <c r="E17" s="20"/>
      <c r="F17" s="9"/>
      <c r="G17" s="9"/>
      <c r="H17" s="9"/>
      <c r="I17" s="9"/>
      <c r="J17" s="9"/>
      <c r="K17" s="9"/>
      <c r="L17" s="9"/>
      <c r="M17" s="9"/>
      <c r="N17" s="9"/>
      <c r="O17" s="9"/>
      <c r="P17" s="9"/>
      <c r="Q17" s="9"/>
      <c r="R17" s="9"/>
      <c r="S17" s="9"/>
      <c r="T17" s="30"/>
      <c r="U17" s="9"/>
      <c r="V17" s="9"/>
      <c r="W17" s="9"/>
      <c r="X17" s="10"/>
      <c r="Y17" s="10"/>
      <c r="Z17" s="10"/>
      <c r="AA17" s="10"/>
      <c r="AB17" s="10"/>
      <c r="AC17" s="10"/>
      <c r="AD17" s="10"/>
      <c r="AE17" s="10"/>
      <c r="AF17" s="10"/>
      <c r="AG17" s="10"/>
      <c r="AH17" s="9"/>
      <c r="AI17" s="9"/>
      <c r="AJ17" s="9"/>
      <c r="AK17" s="9"/>
      <c r="AL17" s="9"/>
      <c r="AM17" s="9"/>
      <c r="AN17" s="9"/>
      <c r="AO17" s="12"/>
      <c r="AP17" s="7">
        <f>4.71/0.5</f>
        <v>9.42</v>
      </c>
      <c r="AQ17" s="6" t="e">
        <f>#REF!*1000*#REF!*9.81*#REF!/3600/0.5</f>
        <v>#REF!</v>
      </c>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row>
    <row r="18" spans="1:70" ht="15.6" x14ac:dyDescent="0.3">
      <c r="A18" s="9"/>
      <c r="B18" s="9"/>
      <c r="C18" s="16"/>
      <c r="D18" s="9"/>
      <c r="E18" s="16"/>
      <c r="F18" s="9"/>
      <c r="G18" s="9"/>
      <c r="H18" s="9"/>
      <c r="I18" s="9"/>
      <c r="J18" s="9"/>
      <c r="K18" s="9"/>
      <c r="L18" s="9"/>
      <c r="M18" s="9"/>
      <c r="N18" s="9"/>
      <c r="O18" s="9"/>
      <c r="P18" s="9"/>
      <c r="Q18" s="9"/>
      <c r="R18" s="9"/>
      <c r="S18" s="9"/>
      <c r="T18" s="30"/>
      <c r="U18" s="9"/>
      <c r="V18" s="9"/>
      <c r="W18" s="9"/>
      <c r="X18" s="10"/>
      <c r="Y18" s="10"/>
      <c r="Z18" s="10"/>
      <c r="AA18" s="10"/>
      <c r="AB18" s="10"/>
      <c r="AC18" s="10"/>
      <c r="AD18" s="10"/>
      <c r="AE18" s="10"/>
      <c r="AF18" s="10"/>
      <c r="AG18" s="10"/>
      <c r="AH18" s="9"/>
      <c r="AI18" s="9"/>
      <c r="AJ18" s="9"/>
      <c r="AK18" s="9"/>
      <c r="AL18" s="9"/>
      <c r="AM18" s="9"/>
      <c r="AN18" s="9"/>
      <c r="AO18" s="12"/>
      <c r="AP18" s="7">
        <f>7.779/0.5</f>
        <v>15.558</v>
      </c>
      <c r="AQ18" s="6" t="e">
        <f>#REF!*1000*#REF!*9.81*#REF!/3600/0.5</f>
        <v>#REF!</v>
      </c>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row>
    <row r="19" spans="1:70" ht="15.6" x14ac:dyDescent="0.3">
      <c r="A19" s="34"/>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8"/>
      <c r="AQ19" s="6" t="e">
        <f>#REF!*1000*#REF!*9.81*#REF!/3600/0.75</f>
        <v>#REF!</v>
      </c>
    </row>
    <row r="20" spans="1:70" ht="15.6" x14ac:dyDescent="0.3">
      <c r="A20" s="9"/>
      <c r="B20" s="9"/>
      <c r="C20" s="16"/>
      <c r="D20" s="9"/>
      <c r="E20" s="16"/>
      <c r="F20" s="9"/>
      <c r="G20" s="9"/>
      <c r="H20" s="9"/>
      <c r="I20" s="9"/>
      <c r="J20" s="9"/>
      <c r="K20" s="9"/>
      <c r="L20" s="9"/>
      <c r="M20" s="9"/>
      <c r="N20" s="9"/>
      <c r="O20" s="9"/>
      <c r="P20" s="9"/>
      <c r="Q20" s="9"/>
      <c r="R20" s="9"/>
      <c r="S20" s="9"/>
      <c r="T20" s="30"/>
      <c r="U20" s="9"/>
      <c r="V20" s="9"/>
      <c r="W20" s="9"/>
      <c r="X20" s="10"/>
      <c r="Y20" s="10"/>
      <c r="Z20" s="10"/>
      <c r="AA20" s="10"/>
      <c r="AB20" s="10"/>
      <c r="AC20" s="10"/>
      <c r="AD20" s="10"/>
      <c r="AE20" s="10"/>
      <c r="AF20" s="10"/>
      <c r="AG20" s="10"/>
      <c r="AH20" s="9"/>
      <c r="AI20" s="9"/>
      <c r="AJ20" s="9"/>
      <c r="AK20" s="9"/>
      <c r="AL20" s="9"/>
      <c r="AM20" s="9"/>
      <c r="AN20" s="9"/>
      <c r="AO20" s="12"/>
      <c r="AP20" s="7">
        <f>3.2/0.25</f>
        <v>12.8</v>
      </c>
      <c r="AQ20" s="6" t="e">
        <f>#REF!*1000*#REF!*9.81*#REF!/3600/0.75</f>
        <v>#REF!</v>
      </c>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row>
    <row r="21" spans="1:70" ht="15.6" x14ac:dyDescent="0.3">
      <c r="A21" s="9"/>
      <c r="B21" s="9"/>
      <c r="C21" s="16"/>
      <c r="D21" s="9"/>
      <c r="E21" s="16"/>
      <c r="F21" s="9"/>
      <c r="G21" s="9"/>
      <c r="H21" s="9"/>
      <c r="I21" s="9"/>
      <c r="J21" s="9"/>
      <c r="K21" s="9"/>
      <c r="L21" s="9"/>
      <c r="M21" s="9"/>
      <c r="N21" s="9"/>
      <c r="O21" s="9"/>
      <c r="P21" s="9"/>
      <c r="Q21" s="9"/>
      <c r="R21" s="9"/>
      <c r="S21" s="9"/>
      <c r="T21" s="30"/>
      <c r="U21" s="9"/>
      <c r="V21" s="9"/>
      <c r="W21" s="9"/>
      <c r="X21" s="10"/>
      <c r="Y21" s="10"/>
      <c r="Z21" s="10"/>
      <c r="AA21" s="10"/>
      <c r="AB21" s="10"/>
      <c r="AC21" s="10"/>
      <c r="AD21" s="10"/>
      <c r="AE21" s="10"/>
      <c r="AF21" s="10"/>
      <c r="AG21" s="10"/>
      <c r="AH21" s="9"/>
      <c r="AI21" s="9"/>
      <c r="AJ21" s="9"/>
      <c r="AK21" s="9"/>
      <c r="AL21" s="9"/>
      <c r="AM21" s="9"/>
      <c r="AN21" s="9"/>
      <c r="AO21" s="12"/>
      <c r="AP21" s="7"/>
      <c r="AQ21" s="6" t="e">
        <f>#REF!*1000*#REF!*9.81*#REF!/3600/0.75</f>
        <v>#REF!</v>
      </c>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row>
    <row r="22" spans="1:70" ht="15.6" x14ac:dyDescent="0.3">
      <c r="A22" s="9"/>
      <c r="B22" s="9"/>
      <c r="C22" s="16"/>
      <c r="D22" s="9"/>
      <c r="E22" s="16"/>
      <c r="F22" s="9"/>
      <c r="G22" s="9"/>
      <c r="H22" s="9"/>
      <c r="I22" s="9"/>
      <c r="J22" s="9"/>
      <c r="K22" s="9"/>
      <c r="L22" s="9"/>
      <c r="M22" s="9"/>
      <c r="N22" s="9"/>
      <c r="O22" s="9"/>
      <c r="P22" s="9"/>
      <c r="Q22" s="9"/>
      <c r="R22" s="9"/>
      <c r="S22" s="9"/>
      <c r="T22" s="30"/>
      <c r="U22" s="9"/>
      <c r="V22" s="9"/>
      <c r="W22" s="9"/>
      <c r="X22" s="10"/>
      <c r="Y22" s="10"/>
      <c r="Z22" s="10"/>
      <c r="AA22" s="10"/>
      <c r="AB22" s="10"/>
      <c r="AC22" s="10"/>
      <c r="AD22" s="10"/>
      <c r="AE22" s="10"/>
      <c r="AF22" s="10"/>
      <c r="AG22" s="10"/>
      <c r="AH22" s="9"/>
      <c r="AI22" s="9"/>
      <c r="AJ22" s="9"/>
      <c r="AK22" s="9"/>
      <c r="AL22" s="9"/>
      <c r="AM22" s="9"/>
      <c r="AN22" s="9"/>
      <c r="AO22" s="12"/>
      <c r="AP22" s="7">
        <f>16/1</f>
        <v>16</v>
      </c>
      <c r="AQ22" s="6" t="e">
        <f>#REF!*1000*#REF!*9.81*#REF!/3600/0.75</f>
        <v>#REF!</v>
      </c>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row>
    <row r="23" spans="1:70" ht="15.6" x14ac:dyDescent="0.3">
      <c r="A23" s="9"/>
      <c r="B23" s="9"/>
      <c r="C23" s="16"/>
      <c r="D23" s="9"/>
      <c r="E23" s="16"/>
      <c r="F23" s="9"/>
      <c r="G23" s="9"/>
      <c r="H23" s="9"/>
      <c r="I23" s="9"/>
      <c r="J23" s="9"/>
      <c r="K23" s="9"/>
      <c r="L23" s="9"/>
      <c r="M23" s="9"/>
      <c r="N23" s="9"/>
      <c r="O23" s="9"/>
      <c r="P23" s="9"/>
      <c r="Q23" s="9"/>
      <c r="R23" s="9"/>
      <c r="S23" s="9"/>
      <c r="T23" s="30"/>
      <c r="U23" s="9"/>
      <c r="V23" s="9"/>
      <c r="W23" s="9"/>
      <c r="X23" s="10"/>
      <c r="Y23" s="10"/>
      <c r="Z23" s="10"/>
      <c r="AA23" s="10"/>
      <c r="AB23" s="10"/>
      <c r="AC23" s="10"/>
      <c r="AD23" s="10"/>
      <c r="AE23" s="10"/>
      <c r="AF23" s="10"/>
      <c r="AG23" s="10"/>
      <c r="AH23" s="9"/>
      <c r="AI23" s="9"/>
      <c r="AJ23" s="9"/>
      <c r="AK23" s="9"/>
      <c r="AL23" s="9"/>
      <c r="AM23" s="9"/>
      <c r="AN23" s="9"/>
      <c r="AO23" s="12"/>
      <c r="AP23" s="7">
        <f>2.5/0.25</f>
        <v>10</v>
      </c>
      <c r="AQ23" s="6" t="e">
        <f>#REF!*1000*#REF!*9.81*#REF!/3600/0.75</f>
        <v>#REF!</v>
      </c>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row>
    <row r="24" spans="1:70" ht="15.6" x14ac:dyDescent="0.3">
      <c r="A24" s="9"/>
      <c r="B24" s="9"/>
      <c r="C24" s="16"/>
      <c r="D24" s="9"/>
      <c r="E24" s="16"/>
      <c r="F24" s="9"/>
      <c r="G24" s="9"/>
      <c r="H24" s="9"/>
      <c r="I24" s="9"/>
      <c r="J24" s="9"/>
      <c r="K24" s="9"/>
      <c r="L24" s="9"/>
      <c r="M24" s="9"/>
      <c r="N24" s="9"/>
      <c r="O24" s="9"/>
      <c r="P24" s="9"/>
      <c r="Q24" s="9"/>
      <c r="R24" s="9"/>
      <c r="S24" s="9"/>
      <c r="T24" s="30"/>
      <c r="U24" s="9"/>
      <c r="V24" s="9"/>
      <c r="W24" s="9"/>
      <c r="X24" s="10"/>
      <c r="Y24" s="10"/>
      <c r="Z24" s="10"/>
      <c r="AA24" s="10"/>
      <c r="AB24" s="10"/>
      <c r="AC24" s="10"/>
      <c r="AD24" s="10"/>
      <c r="AE24" s="10"/>
      <c r="AF24" s="10"/>
      <c r="AG24" s="10"/>
      <c r="AH24" s="9"/>
      <c r="AI24" s="9"/>
      <c r="AJ24" s="9"/>
      <c r="AK24" s="9"/>
      <c r="AL24" s="9"/>
      <c r="AM24" s="9"/>
      <c r="AN24" s="9"/>
      <c r="AO24" s="12"/>
      <c r="AP24" s="7">
        <f>16/1</f>
        <v>16</v>
      </c>
      <c r="AQ24" s="6" t="e">
        <f>#REF!*1000*#REF!*9.81*#REF!/3600/0.75</f>
        <v>#REF!</v>
      </c>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row>
    <row r="25" spans="1:70" ht="15.6" x14ac:dyDescent="0.3">
      <c r="A25" s="9"/>
      <c r="B25" s="9"/>
      <c r="C25" s="16"/>
      <c r="D25" s="9"/>
      <c r="E25" s="16"/>
      <c r="F25" s="9"/>
      <c r="G25" s="9"/>
      <c r="H25" s="9"/>
      <c r="I25" s="9"/>
      <c r="J25" s="9"/>
      <c r="K25" s="9"/>
      <c r="L25" s="9"/>
      <c r="M25" s="9"/>
      <c r="N25" s="9"/>
      <c r="O25" s="9"/>
      <c r="P25" s="9"/>
      <c r="Q25" s="9"/>
      <c r="R25" s="9"/>
      <c r="S25" s="9"/>
      <c r="T25" s="30"/>
      <c r="U25" s="9"/>
      <c r="V25" s="9"/>
      <c r="W25" s="9"/>
      <c r="X25" s="10"/>
      <c r="Y25" s="10"/>
      <c r="Z25" s="10"/>
      <c r="AA25" s="10"/>
      <c r="AB25" s="10"/>
      <c r="AC25" s="10"/>
      <c r="AD25" s="10"/>
      <c r="AE25" s="10"/>
      <c r="AF25" s="10"/>
      <c r="AG25" s="10"/>
      <c r="AH25" s="9"/>
      <c r="AI25" s="9"/>
      <c r="AJ25" s="9"/>
      <c r="AK25" s="9"/>
      <c r="AL25" s="9"/>
      <c r="AM25" s="9"/>
      <c r="AN25" s="9"/>
      <c r="AO25" s="12"/>
      <c r="AP25" s="7"/>
      <c r="AQ25" s="6" t="e">
        <f>#REF!*1000*#REF!*9.81*#REF!/3600/0.75</f>
        <v>#REF!</v>
      </c>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row>
    <row r="26" spans="1:70" ht="15.6" x14ac:dyDescent="0.3">
      <c r="A26" s="34"/>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8"/>
      <c r="AQ26" s="6" t="e">
        <f>#REF!*1000*#REF!*9.81*#REF!/3600/0.75</f>
        <v>#REF!</v>
      </c>
    </row>
    <row r="27" spans="1:70" ht="15.6" x14ac:dyDescent="0.3">
      <c r="A27" s="9"/>
      <c r="B27" s="9"/>
      <c r="C27" s="16"/>
      <c r="D27" s="9"/>
      <c r="E27" s="16"/>
      <c r="F27" s="9"/>
      <c r="G27" s="9"/>
      <c r="H27" s="9"/>
      <c r="I27" s="9"/>
      <c r="J27" s="9"/>
      <c r="K27" s="9"/>
      <c r="L27" s="9"/>
      <c r="M27" s="9"/>
      <c r="N27" s="9"/>
      <c r="O27" s="9"/>
      <c r="P27" s="9"/>
      <c r="Q27" s="9"/>
      <c r="R27" s="9"/>
      <c r="S27" s="9"/>
      <c r="T27" s="30"/>
      <c r="U27" s="9"/>
      <c r="V27" s="9"/>
      <c r="W27" s="9"/>
      <c r="X27" s="10"/>
      <c r="Y27" s="10"/>
      <c r="Z27" s="10"/>
      <c r="AA27" s="10"/>
      <c r="AB27" s="10"/>
      <c r="AC27" s="10"/>
      <c r="AD27" s="10"/>
      <c r="AE27" s="10"/>
      <c r="AF27" s="10"/>
      <c r="AG27" s="10"/>
      <c r="AH27" s="9"/>
      <c r="AI27" s="9"/>
      <c r="AJ27" s="9"/>
      <c r="AK27" s="9"/>
      <c r="AL27" s="9"/>
      <c r="AM27" s="9"/>
      <c r="AN27" s="9"/>
      <c r="AO27" s="12"/>
      <c r="AP27" s="7">
        <f>3.788/0.5</f>
        <v>7.5759999999999996</v>
      </c>
      <c r="AQ27" s="6" t="e">
        <f>#REF!*1000*#REF!*9.81*#REF!/3600/0.5</f>
        <v>#REF!</v>
      </c>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row>
    <row r="28" spans="1:70" ht="15.6" x14ac:dyDescent="0.3">
      <c r="A28" s="9"/>
      <c r="B28" s="9"/>
      <c r="C28" s="16"/>
      <c r="D28" s="9"/>
      <c r="E28" s="16"/>
      <c r="F28" s="9"/>
      <c r="G28" s="9"/>
      <c r="H28" s="9"/>
      <c r="I28" s="9"/>
      <c r="J28" s="9"/>
      <c r="K28" s="9"/>
      <c r="L28" s="9"/>
      <c r="M28" s="9"/>
      <c r="N28" s="9"/>
      <c r="O28" s="9"/>
      <c r="P28" s="9"/>
      <c r="Q28" s="9"/>
      <c r="R28" s="9"/>
      <c r="S28" s="9"/>
      <c r="T28" s="30"/>
      <c r="U28" s="9"/>
      <c r="V28" s="9"/>
      <c r="W28" s="9"/>
      <c r="X28" s="10"/>
      <c r="Y28" s="10"/>
      <c r="Z28" s="10"/>
      <c r="AA28" s="10"/>
      <c r="AB28" s="10"/>
      <c r="AC28" s="10"/>
      <c r="AD28" s="10"/>
      <c r="AE28" s="10"/>
      <c r="AF28" s="10"/>
      <c r="AG28" s="10"/>
      <c r="AH28" s="9"/>
      <c r="AI28" s="9"/>
      <c r="AJ28" s="9"/>
      <c r="AK28" s="9"/>
      <c r="AL28" s="9"/>
      <c r="AM28" s="9"/>
      <c r="AN28" s="9"/>
      <c r="AO28" s="12"/>
      <c r="AP28" s="7">
        <f>5.8/0.5</f>
        <v>11.6</v>
      </c>
      <c r="AQ28" s="6" t="e">
        <f>#REF!*1000*#REF!*9.81*#REF!/3600/0.5</f>
        <v>#REF!</v>
      </c>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row>
    <row r="29" spans="1:70" ht="15.6" x14ac:dyDescent="0.3">
      <c r="A29" s="9"/>
      <c r="B29" s="24"/>
      <c r="C29" s="16"/>
      <c r="D29" s="9"/>
      <c r="E29" s="16"/>
      <c r="F29" s="9"/>
      <c r="G29" s="9"/>
      <c r="H29" s="9"/>
      <c r="I29" s="9"/>
      <c r="J29" s="9"/>
      <c r="K29" s="9"/>
      <c r="L29" s="9"/>
      <c r="M29" s="9"/>
      <c r="N29" s="9"/>
      <c r="O29" s="9"/>
      <c r="P29" s="9"/>
      <c r="Q29" s="9"/>
      <c r="R29" s="9"/>
      <c r="S29" s="9"/>
      <c r="T29" s="30"/>
      <c r="U29" s="9"/>
      <c r="V29" s="9"/>
      <c r="W29" s="9"/>
      <c r="X29" s="10"/>
      <c r="Y29" s="10"/>
      <c r="Z29" s="10"/>
      <c r="AA29" s="10"/>
      <c r="AB29" s="10"/>
      <c r="AC29" s="10"/>
      <c r="AD29" s="10"/>
      <c r="AE29" s="10"/>
      <c r="AF29" s="10"/>
      <c r="AG29" s="10"/>
      <c r="AH29" s="9"/>
      <c r="AI29" s="9"/>
      <c r="AJ29" s="9"/>
      <c r="AK29" s="9"/>
      <c r="AL29" s="9"/>
      <c r="AM29" s="9"/>
      <c r="AN29" s="9"/>
      <c r="AO29" s="12"/>
      <c r="AP29" s="7">
        <f>5.9/0.5</f>
        <v>11.8</v>
      </c>
      <c r="AQ29" s="6" t="e">
        <f>#REF!*1000*#REF!*9.81*#REF!/3600/0.5</f>
        <v>#REF!</v>
      </c>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row>
    <row r="30" spans="1:70" ht="15.6" x14ac:dyDescent="0.3">
      <c r="A30" s="9"/>
      <c r="C30" s="16"/>
      <c r="D30" s="9"/>
      <c r="E30" s="16"/>
      <c r="F30" s="9"/>
      <c r="G30" s="9"/>
      <c r="H30" s="9"/>
      <c r="I30" s="9"/>
      <c r="J30" s="9"/>
      <c r="K30" s="9"/>
      <c r="L30" s="9"/>
      <c r="M30" s="9"/>
      <c r="N30" s="9"/>
      <c r="O30" s="9"/>
      <c r="P30" s="9"/>
      <c r="Q30" s="9"/>
      <c r="R30" s="9"/>
      <c r="S30" s="9"/>
      <c r="T30" s="30"/>
      <c r="U30" s="9"/>
      <c r="V30" s="9"/>
      <c r="W30" s="9"/>
      <c r="X30" s="10"/>
      <c r="Y30" s="10"/>
      <c r="Z30" s="10"/>
      <c r="AA30" s="10"/>
      <c r="AB30" s="10"/>
      <c r="AC30" s="10"/>
      <c r="AD30" s="10"/>
      <c r="AE30" s="10"/>
      <c r="AF30" s="10"/>
      <c r="AG30" s="10"/>
      <c r="AH30" s="9"/>
      <c r="AI30" s="9"/>
      <c r="AJ30" s="9"/>
      <c r="AK30" s="9"/>
      <c r="AL30" s="9"/>
      <c r="AM30" s="9"/>
      <c r="AN30" s="9"/>
      <c r="AO30" s="12"/>
      <c r="AP30" s="7">
        <f>4/0.5</f>
        <v>8</v>
      </c>
      <c r="AQ30" s="6" t="e">
        <f>#REF!*1000*#REF!*9.81*#REF!/3600/0.75</f>
        <v>#REF!</v>
      </c>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row>
    <row r="31" spans="1:70" ht="15.6" x14ac:dyDescent="0.3">
      <c r="A31" s="9"/>
      <c r="B31" s="9"/>
      <c r="C31" s="16"/>
      <c r="D31" s="9"/>
      <c r="E31" s="16"/>
      <c r="F31" s="9"/>
      <c r="G31" s="9"/>
      <c r="H31" s="9"/>
      <c r="I31" s="9"/>
      <c r="J31" s="9"/>
      <c r="K31" s="9"/>
      <c r="L31" s="9"/>
      <c r="M31" s="9"/>
      <c r="N31" s="9"/>
      <c r="O31" s="9"/>
      <c r="P31" s="9"/>
      <c r="Q31" s="9"/>
      <c r="R31" s="9"/>
      <c r="S31" s="9"/>
      <c r="T31" s="30"/>
      <c r="U31" s="9"/>
      <c r="V31" s="9"/>
      <c r="W31" s="9"/>
      <c r="X31" s="10"/>
      <c r="Y31" s="10"/>
      <c r="Z31" s="10"/>
      <c r="AA31" s="10"/>
      <c r="AB31" s="10"/>
      <c r="AC31" s="10"/>
      <c r="AD31" s="10"/>
      <c r="AE31" s="10"/>
      <c r="AF31" s="10"/>
      <c r="AG31" s="10"/>
      <c r="AH31" s="9"/>
      <c r="AI31" s="9"/>
      <c r="AJ31" s="9"/>
      <c r="AK31" s="9"/>
      <c r="AL31" s="9"/>
      <c r="AM31" s="9"/>
      <c r="AN31" s="9"/>
      <c r="AO31" s="12"/>
      <c r="AP31" s="7">
        <f>0.5/4</f>
        <v>0.125</v>
      </c>
      <c r="AQ31" s="6"/>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row>
    <row r="32" spans="1:70" ht="15.6" x14ac:dyDescent="0.3">
      <c r="A32" s="9"/>
      <c r="B32" s="9"/>
      <c r="C32" s="16"/>
      <c r="D32" s="9"/>
      <c r="E32" s="16"/>
      <c r="F32" s="9"/>
      <c r="G32" s="9"/>
      <c r="H32" s="9"/>
      <c r="I32" s="9"/>
      <c r="J32" s="9"/>
      <c r="K32" s="9"/>
      <c r="M32" s="9"/>
      <c r="N32" s="9"/>
      <c r="O32" s="9"/>
      <c r="P32" s="9"/>
      <c r="Q32" s="9"/>
      <c r="R32" s="9"/>
      <c r="S32" s="9"/>
      <c r="T32" s="30"/>
      <c r="U32" s="9"/>
      <c r="V32" s="9"/>
      <c r="W32" s="9"/>
      <c r="X32" s="10"/>
      <c r="Y32" s="10"/>
      <c r="Z32" s="10"/>
      <c r="AA32" s="10"/>
      <c r="AB32" s="10"/>
      <c r="AC32" s="10"/>
      <c r="AD32" s="10"/>
      <c r="AE32" s="10"/>
      <c r="AF32" s="10"/>
      <c r="AG32" s="10"/>
      <c r="AH32" s="9"/>
      <c r="AI32" s="9"/>
      <c r="AJ32" s="9"/>
      <c r="AK32" s="9"/>
      <c r="AL32" s="9"/>
      <c r="AM32" s="9"/>
      <c r="AN32" s="9"/>
      <c r="AO32" s="12"/>
      <c r="AP32" s="7">
        <f>0.5/4</f>
        <v>0.125</v>
      </c>
      <c r="AQ32" s="6"/>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row>
    <row r="33" spans="1:70" ht="15.6" x14ac:dyDescent="0.3">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8"/>
      <c r="AQ33" s="6" t="e">
        <f>#REF!*1000*#REF!*9.81*#REF!/3600/0.75</f>
        <v>#REF!</v>
      </c>
    </row>
    <row r="34" spans="1:70" ht="15.6" x14ac:dyDescent="0.3">
      <c r="A34" s="9"/>
      <c r="B34" s="9"/>
      <c r="C34" s="16"/>
      <c r="D34" s="9"/>
      <c r="E34" s="16"/>
      <c r="F34" s="9"/>
      <c r="G34" s="9"/>
      <c r="H34" s="9"/>
      <c r="I34" s="9"/>
      <c r="J34" s="9"/>
      <c r="K34" s="9"/>
      <c r="L34" s="9"/>
      <c r="M34" s="9"/>
      <c r="N34" s="9"/>
      <c r="O34" s="9"/>
      <c r="P34" s="9"/>
      <c r="Q34" s="9"/>
      <c r="R34" s="9"/>
      <c r="S34" s="9"/>
      <c r="T34" s="30"/>
      <c r="U34" s="9"/>
      <c r="V34" s="9"/>
      <c r="W34" s="9"/>
      <c r="X34" s="10"/>
      <c r="Y34" s="10"/>
      <c r="Z34" s="10"/>
      <c r="AA34" s="10"/>
      <c r="AB34" s="10"/>
      <c r="AC34" s="10"/>
      <c r="AD34" s="10"/>
      <c r="AE34" s="10"/>
      <c r="AF34" s="10"/>
      <c r="AG34" s="10"/>
      <c r="AH34" s="9"/>
      <c r="AI34" s="9"/>
      <c r="AJ34" s="9"/>
      <c r="AK34" s="9"/>
      <c r="AL34" s="9"/>
      <c r="AM34" s="9"/>
      <c r="AN34" s="9"/>
      <c r="AO34" s="12"/>
      <c r="AP34" s="7">
        <f t="shared" ref="AP34:AP39" si="1">4/0.5</f>
        <v>8</v>
      </c>
      <c r="AQ34" s="6" t="e">
        <f>#REF!*1000*#REF!*9.81*#REF!/3600/0.75</f>
        <v>#REF!</v>
      </c>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row>
    <row r="35" spans="1:70" ht="15.6" x14ac:dyDescent="0.3">
      <c r="A35" s="9"/>
      <c r="B35" s="9"/>
      <c r="C35" s="16"/>
      <c r="D35" s="9"/>
      <c r="E35" s="16"/>
      <c r="F35" s="9"/>
      <c r="G35" s="9"/>
      <c r="H35" s="9"/>
      <c r="I35" s="9"/>
      <c r="J35" s="9"/>
      <c r="K35" s="9"/>
      <c r="L35" s="9"/>
      <c r="M35" s="9"/>
      <c r="N35" s="9"/>
      <c r="O35" s="9"/>
      <c r="P35" s="9"/>
      <c r="Q35" s="9"/>
      <c r="R35" s="9"/>
      <c r="S35" s="9"/>
      <c r="T35" s="30"/>
      <c r="U35" s="9"/>
      <c r="V35" s="9"/>
      <c r="W35" s="9"/>
      <c r="X35" s="10"/>
      <c r="Y35" s="10"/>
      <c r="Z35" s="10"/>
      <c r="AA35" s="10"/>
      <c r="AB35" s="10"/>
      <c r="AC35" s="10"/>
      <c r="AD35" s="10"/>
      <c r="AE35" s="10"/>
      <c r="AF35" s="10"/>
      <c r="AG35" s="10"/>
      <c r="AH35" s="9"/>
      <c r="AI35" s="9"/>
      <c r="AJ35" s="9"/>
      <c r="AK35" s="9"/>
      <c r="AL35" s="9"/>
      <c r="AM35" s="9"/>
      <c r="AN35" s="9"/>
      <c r="AO35" s="12"/>
      <c r="AP35" s="7">
        <f t="shared" si="1"/>
        <v>8</v>
      </c>
      <c r="AQ35" s="6" t="e">
        <f>#REF!*1000*#REF!*9.81*#REF!/3600/0.75</f>
        <v>#REF!</v>
      </c>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row>
    <row r="36" spans="1:70" ht="15.6" x14ac:dyDescent="0.3">
      <c r="A36" s="9"/>
      <c r="B36" s="9"/>
      <c r="C36" s="16"/>
      <c r="D36" s="9"/>
      <c r="E36" s="16"/>
      <c r="F36" s="9"/>
      <c r="G36" s="9"/>
      <c r="H36" s="9"/>
      <c r="I36" s="9"/>
      <c r="J36" s="9"/>
      <c r="K36" s="9"/>
      <c r="L36" s="9"/>
      <c r="M36" s="9"/>
      <c r="N36" s="9"/>
      <c r="O36" s="9"/>
      <c r="P36" s="9"/>
      <c r="Q36" s="9"/>
      <c r="R36" s="9"/>
      <c r="S36" s="9"/>
      <c r="T36" s="30"/>
      <c r="U36" s="9"/>
      <c r="V36" s="9"/>
      <c r="W36" s="9"/>
      <c r="X36" s="10"/>
      <c r="Y36" s="10"/>
      <c r="Z36" s="10"/>
      <c r="AA36" s="10"/>
      <c r="AB36" s="10"/>
      <c r="AC36" s="10"/>
      <c r="AD36" s="10"/>
      <c r="AE36" s="10"/>
      <c r="AF36" s="10"/>
      <c r="AG36" s="10"/>
      <c r="AH36" s="9"/>
      <c r="AI36" s="9"/>
      <c r="AJ36" s="9"/>
      <c r="AK36" s="9"/>
      <c r="AL36" s="9"/>
      <c r="AM36" s="9"/>
      <c r="AN36" s="9"/>
      <c r="AO36" s="9"/>
      <c r="AP36" s="7">
        <f t="shared" si="1"/>
        <v>8</v>
      </c>
      <c r="AQ36" s="6" t="e">
        <f>#REF!*1000*#REF!*9.81*#REF!/3600/0.75</f>
        <v>#REF!</v>
      </c>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row>
    <row r="37" spans="1:70" ht="15.6" x14ac:dyDescent="0.3">
      <c r="A37" s="9"/>
      <c r="B37" s="9"/>
      <c r="C37" s="16"/>
      <c r="D37" s="9"/>
      <c r="E37" s="16"/>
      <c r="F37" s="9"/>
      <c r="G37" s="9"/>
      <c r="H37" s="9"/>
      <c r="I37" s="9"/>
      <c r="J37" s="9"/>
      <c r="K37" s="9"/>
      <c r="L37" s="9"/>
      <c r="M37" s="9"/>
      <c r="N37" s="9"/>
      <c r="O37" s="9"/>
      <c r="P37" s="9"/>
      <c r="Q37" s="9"/>
      <c r="R37" s="9"/>
      <c r="S37" s="9"/>
      <c r="T37" s="30"/>
      <c r="U37" s="9"/>
      <c r="V37" s="9"/>
      <c r="W37" s="9"/>
      <c r="X37" s="10"/>
      <c r="Y37" s="10"/>
      <c r="Z37" s="10"/>
      <c r="AA37" s="10"/>
      <c r="AB37" s="10"/>
      <c r="AC37" s="10"/>
      <c r="AD37" s="10"/>
      <c r="AE37" s="10"/>
      <c r="AF37" s="10"/>
      <c r="AG37" s="10"/>
      <c r="AH37" s="9"/>
      <c r="AI37" s="9"/>
      <c r="AJ37" s="9"/>
      <c r="AK37" s="9"/>
      <c r="AL37" s="9"/>
      <c r="AM37" s="9"/>
      <c r="AN37" s="9"/>
      <c r="AO37" s="9"/>
      <c r="AP37" s="7">
        <f t="shared" si="1"/>
        <v>8</v>
      </c>
      <c r="AQ37" s="6" t="e">
        <f>#REF!*1000*#REF!*9.81*#REF!/3600/0.75</f>
        <v>#REF!</v>
      </c>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row>
    <row r="38" spans="1:70" ht="15.6" x14ac:dyDescent="0.3">
      <c r="A38" s="9"/>
      <c r="B38" s="9"/>
      <c r="C38" s="16"/>
      <c r="D38" s="9"/>
      <c r="E38" s="16"/>
      <c r="F38" s="9"/>
      <c r="G38" s="9"/>
      <c r="H38" s="9"/>
      <c r="I38" s="9"/>
      <c r="J38" s="9"/>
      <c r="K38" s="9"/>
      <c r="L38" s="9"/>
      <c r="M38" s="9"/>
      <c r="N38" s="9"/>
      <c r="O38" s="9"/>
      <c r="P38" s="9"/>
      <c r="Q38" s="9"/>
      <c r="R38" s="9"/>
      <c r="S38" s="9"/>
      <c r="T38" s="30"/>
      <c r="U38" s="9"/>
      <c r="V38" s="9"/>
      <c r="W38" s="9"/>
      <c r="X38" s="10"/>
      <c r="Y38" s="10"/>
      <c r="Z38" s="10"/>
      <c r="AA38" s="10"/>
      <c r="AB38" s="10"/>
      <c r="AC38" s="10"/>
      <c r="AD38" s="10"/>
      <c r="AE38" s="10"/>
      <c r="AF38" s="10"/>
      <c r="AG38" s="10"/>
      <c r="AH38" s="9"/>
      <c r="AI38" s="9"/>
      <c r="AJ38" s="9"/>
      <c r="AK38" s="9"/>
      <c r="AL38" s="9"/>
      <c r="AM38" s="9"/>
      <c r="AN38" s="9"/>
      <c r="AO38" s="9"/>
      <c r="AP38" s="7">
        <f t="shared" si="1"/>
        <v>8</v>
      </c>
      <c r="AQ38" s="6" t="e">
        <f>#REF!*1000*#REF!*9.81*#REF!/3600/0.75</f>
        <v>#REF!</v>
      </c>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row>
    <row r="39" spans="1:70" ht="15.6" x14ac:dyDescent="0.3">
      <c r="A39" s="9"/>
      <c r="B39" s="9"/>
      <c r="C39" s="16"/>
      <c r="D39" s="9"/>
      <c r="E39" s="16"/>
      <c r="F39" s="9"/>
      <c r="G39" s="9"/>
      <c r="H39" s="9"/>
      <c r="I39" s="9"/>
      <c r="J39" s="9"/>
      <c r="K39" s="9"/>
      <c r="L39" s="9"/>
      <c r="M39" s="9"/>
      <c r="N39" s="9"/>
      <c r="O39" s="9"/>
      <c r="P39" s="9"/>
      <c r="Q39" s="9"/>
      <c r="R39" s="9"/>
      <c r="S39" s="9"/>
      <c r="T39" s="30"/>
      <c r="U39" s="9"/>
      <c r="V39" s="9"/>
      <c r="W39" s="9"/>
      <c r="X39" s="10"/>
      <c r="Y39" s="10"/>
      <c r="Z39" s="10"/>
      <c r="AA39" s="10"/>
      <c r="AB39" s="10"/>
      <c r="AC39" s="10"/>
      <c r="AD39" s="10"/>
      <c r="AE39" s="10"/>
      <c r="AF39" s="10"/>
      <c r="AG39" s="10"/>
      <c r="AH39" s="9"/>
      <c r="AI39" s="9"/>
      <c r="AJ39" s="9"/>
      <c r="AK39" s="9"/>
      <c r="AL39" s="9"/>
      <c r="AM39" s="9"/>
      <c r="AN39" s="9"/>
      <c r="AO39" s="12"/>
      <c r="AP39" s="7">
        <f t="shared" si="1"/>
        <v>8</v>
      </c>
      <c r="AQ39" s="6" t="e">
        <f>#REF!*1000*#REF!*9.81*#REF!/3600/0.75</f>
        <v>#REF!</v>
      </c>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row>
    <row r="40" spans="1:70" ht="15.6" x14ac:dyDescent="0.3">
      <c r="A40" s="9"/>
      <c r="B40" s="9"/>
      <c r="C40" s="16"/>
      <c r="D40" s="9"/>
      <c r="E40" s="16"/>
      <c r="F40" s="9"/>
      <c r="G40" s="9"/>
      <c r="H40" s="9"/>
      <c r="I40" s="9"/>
      <c r="J40" s="9"/>
      <c r="K40" s="9"/>
      <c r="L40" s="9"/>
      <c r="M40" s="9"/>
      <c r="N40" s="9"/>
      <c r="O40" s="9"/>
      <c r="P40" s="9"/>
      <c r="Q40" s="9"/>
      <c r="R40" s="9"/>
      <c r="S40" s="9"/>
      <c r="T40" s="30"/>
      <c r="U40" s="9"/>
      <c r="V40" s="9"/>
      <c r="W40" s="9"/>
      <c r="X40" s="10"/>
      <c r="Y40" s="10"/>
      <c r="Z40" s="10"/>
      <c r="AA40" s="10"/>
      <c r="AB40" s="10"/>
      <c r="AC40" s="10"/>
      <c r="AD40" s="10"/>
      <c r="AE40" s="10"/>
      <c r="AF40" s="10"/>
      <c r="AG40" s="10"/>
      <c r="AH40" s="9"/>
      <c r="AI40" s="9"/>
      <c r="AJ40" s="9"/>
      <c r="AK40" s="9"/>
      <c r="AL40" s="9"/>
      <c r="AM40" s="9"/>
      <c r="AN40" s="9"/>
      <c r="AO40" s="12"/>
      <c r="AP40" s="7">
        <f>0.5/4</f>
        <v>0.125</v>
      </c>
      <c r="AQ40" s="6" t="e">
        <f>#REF!*1000*#REF!*9.81*#REF!/3600/0.75</f>
        <v>#REF!</v>
      </c>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row>
    <row r="41" spans="1:70" ht="15.6" x14ac:dyDescent="0.3">
      <c r="A41" s="34"/>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8"/>
      <c r="AQ41" s="6" t="e">
        <f>#REF!*1000*#REF!*9.81*#REF!/3600/0.75</f>
        <v>#REF!</v>
      </c>
    </row>
    <row r="42" spans="1:70" ht="15.6" x14ac:dyDescent="0.3">
      <c r="A42" s="9"/>
      <c r="B42" s="9"/>
      <c r="C42" s="16"/>
      <c r="D42" s="9"/>
      <c r="E42" s="16"/>
      <c r="F42" s="9"/>
      <c r="G42" s="9"/>
      <c r="H42" s="9"/>
      <c r="I42" s="9"/>
      <c r="J42" s="9"/>
      <c r="K42" s="9"/>
      <c r="L42" s="9"/>
      <c r="M42" s="9"/>
      <c r="N42" s="9"/>
      <c r="O42" s="9"/>
      <c r="P42" s="9"/>
      <c r="Q42" s="9"/>
      <c r="R42" s="9"/>
      <c r="S42" s="9"/>
      <c r="T42" s="30"/>
      <c r="U42" s="9"/>
      <c r="V42" s="9"/>
      <c r="W42" s="9"/>
      <c r="X42" s="10"/>
      <c r="Y42" s="10"/>
      <c r="Z42" s="10"/>
      <c r="AA42" s="10"/>
      <c r="AB42" s="10"/>
      <c r="AC42" s="10"/>
      <c r="AD42" s="10"/>
      <c r="AE42" s="10"/>
      <c r="AF42" s="10"/>
      <c r="AG42" s="10"/>
      <c r="AH42" s="9"/>
      <c r="AI42" s="9"/>
      <c r="AJ42" s="9"/>
      <c r="AK42" s="9"/>
      <c r="AL42" s="9"/>
      <c r="AM42" s="9"/>
      <c r="AN42" s="9"/>
      <c r="AO42" s="12"/>
      <c r="AP42" s="7"/>
      <c r="AQ42" s="6" t="e">
        <f>#REF!*1000*#REF!*9.81*#REF!/3600/0.75</f>
        <v>#REF!</v>
      </c>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row>
    <row r="43" spans="1:70" ht="15.6" x14ac:dyDescent="0.3">
      <c r="A43" s="9"/>
      <c r="B43" s="9"/>
      <c r="C43" s="16"/>
      <c r="D43" s="9"/>
      <c r="E43" s="16"/>
      <c r="F43" s="9"/>
      <c r="G43" s="9"/>
      <c r="H43" s="9"/>
      <c r="I43" s="9"/>
      <c r="J43" s="9"/>
      <c r="K43" s="9"/>
      <c r="L43" s="9"/>
      <c r="M43" s="9"/>
      <c r="N43" s="9"/>
      <c r="O43" s="9"/>
      <c r="P43" s="9"/>
      <c r="Q43" s="9"/>
      <c r="R43" s="9"/>
      <c r="S43" s="9"/>
      <c r="T43" s="30"/>
      <c r="U43" s="9"/>
      <c r="V43" s="9"/>
      <c r="W43" s="9"/>
      <c r="X43" s="10"/>
      <c r="Y43" s="10"/>
      <c r="Z43" s="10"/>
      <c r="AA43" s="10"/>
      <c r="AB43" s="10"/>
      <c r="AC43" s="10"/>
      <c r="AD43" s="10"/>
      <c r="AE43" s="10"/>
      <c r="AF43" s="10"/>
      <c r="AG43" s="10"/>
      <c r="AH43" s="9"/>
      <c r="AI43" s="9"/>
      <c r="AJ43" s="9"/>
      <c r="AK43" s="9"/>
      <c r="AL43" s="9"/>
      <c r="AM43" s="9"/>
      <c r="AN43" s="9"/>
      <c r="AO43" s="12"/>
      <c r="AP43" s="7">
        <f>4.71/0.5</f>
        <v>9.42</v>
      </c>
      <c r="AQ43" s="6" t="e">
        <f>#REF!*1000*#REF!*9.81*#REF!/3600/0.5</f>
        <v>#REF!</v>
      </c>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row>
    <row r="44" spans="1:70" ht="15.6" x14ac:dyDescent="0.3">
      <c r="A44" s="9"/>
      <c r="B44" s="9"/>
      <c r="C44" s="16"/>
      <c r="D44" s="9"/>
      <c r="E44" s="16"/>
      <c r="F44" s="9"/>
      <c r="G44" s="9"/>
      <c r="H44" s="9"/>
      <c r="I44" s="9"/>
      <c r="J44" s="9"/>
      <c r="K44" s="9"/>
      <c r="L44" s="9"/>
      <c r="M44" s="9"/>
      <c r="N44" s="9"/>
      <c r="O44" s="9"/>
      <c r="P44" s="9"/>
      <c r="Q44" s="9"/>
      <c r="R44" s="9"/>
      <c r="S44" s="9"/>
      <c r="T44" s="30"/>
      <c r="U44" s="9"/>
      <c r="V44" s="9"/>
      <c r="W44" s="9"/>
      <c r="X44" s="10"/>
      <c r="Y44" s="10"/>
      <c r="Z44" s="10"/>
      <c r="AA44" s="10"/>
      <c r="AB44" s="10"/>
      <c r="AC44" s="10"/>
      <c r="AD44" s="10"/>
      <c r="AE44" s="10"/>
      <c r="AF44" s="10"/>
      <c r="AG44" s="10"/>
      <c r="AH44" s="9"/>
      <c r="AI44" s="9"/>
      <c r="AJ44" s="9"/>
      <c r="AK44" s="9"/>
      <c r="AL44" s="9"/>
      <c r="AM44" s="9"/>
      <c r="AN44" s="9"/>
      <c r="AO44" s="12"/>
      <c r="AP44" s="7">
        <f>7.779/0.5</f>
        <v>15.558</v>
      </c>
      <c r="AQ44" s="6" t="e">
        <f>#REF!*1000*#REF!*9.81*#REF!/3600/0.5</f>
        <v>#REF!</v>
      </c>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row>
    <row r="45" spans="1:70" ht="15.6" x14ac:dyDescent="0.3">
      <c r="A45" s="9"/>
      <c r="B45" s="9"/>
      <c r="C45" s="16"/>
      <c r="D45" s="9"/>
      <c r="E45" s="16"/>
      <c r="F45" s="9"/>
      <c r="G45" s="9"/>
      <c r="H45" s="9"/>
      <c r="I45" s="9"/>
      <c r="J45" s="9"/>
      <c r="K45" s="9"/>
      <c r="L45" s="9"/>
      <c r="M45" s="9"/>
      <c r="N45" s="9"/>
      <c r="O45" s="9"/>
      <c r="P45" s="9"/>
      <c r="Q45" s="9"/>
      <c r="R45" s="9"/>
      <c r="S45" s="9"/>
      <c r="T45" s="30"/>
      <c r="U45" s="9"/>
      <c r="V45" s="9"/>
      <c r="W45" s="9"/>
      <c r="X45" s="10"/>
      <c r="Y45" s="10"/>
      <c r="Z45" s="10"/>
      <c r="AA45" s="10"/>
      <c r="AB45" s="10"/>
      <c r="AC45" s="10"/>
      <c r="AD45" s="10"/>
      <c r="AE45" s="10"/>
      <c r="AF45" s="10"/>
      <c r="AG45" s="10"/>
      <c r="AH45" s="9"/>
      <c r="AI45" s="9"/>
      <c r="AJ45" s="9"/>
      <c r="AK45" s="9"/>
      <c r="AL45" s="9"/>
      <c r="AM45" s="9"/>
      <c r="AN45" s="9"/>
      <c r="AO45" s="12"/>
      <c r="AP45" s="7"/>
      <c r="AQ45" s="6" t="e">
        <f>#REF!*1000*#REF!*9.81*#REF!/3600/0.75</f>
        <v>#REF!</v>
      </c>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row>
    <row r="46" spans="1:70" ht="15.6" x14ac:dyDescent="0.3">
      <c r="A46" s="9"/>
      <c r="B46" s="9"/>
      <c r="C46" s="16"/>
      <c r="D46" s="9"/>
      <c r="E46" s="16"/>
      <c r="F46" s="9"/>
      <c r="G46" s="9"/>
      <c r="H46" s="9"/>
      <c r="I46" s="9"/>
      <c r="J46" s="9"/>
      <c r="K46" s="9"/>
      <c r="L46" s="9"/>
      <c r="M46" s="9"/>
      <c r="N46" s="9"/>
      <c r="O46" s="9"/>
      <c r="P46" s="9"/>
      <c r="Q46" s="9"/>
      <c r="R46" s="9"/>
      <c r="S46" s="9"/>
      <c r="T46" s="30"/>
      <c r="U46" s="9"/>
      <c r="V46" s="9"/>
      <c r="W46" s="9"/>
      <c r="X46" s="10"/>
      <c r="Y46" s="10"/>
      <c r="Z46" s="10"/>
      <c r="AA46" s="10"/>
      <c r="AB46" s="10"/>
      <c r="AC46" s="10"/>
      <c r="AD46" s="10"/>
      <c r="AE46" s="10"/>
      <c r="AF46" s="10"/>
      <c r="AG46" s="10"/>
      <c r="AH46" s="9"/>
      <c r="AI46" s="9"/>
      <c r="AJ46" s="9"/>
      <c r="AK46" s="9"/>
      <c r="AL46" s="9"/>
      <c r="AM46" s="9"/>
      <c r="AN46" s="9"/>
      <c r="AO46" s="12"/>
      <c r="AP46" s="7"/>
      <c r="AQ46" s="6" t="e">
        <f>#REF!*1000*#REF!*9.81*#REF!/3600/0.75</f>
        <v>#REF!</v>
      </c>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row>
    <row r="47" spans="1:70" ht="15.6" x14ac:dyDescent="0.3">
      <c r="A47" s="9"/>
      <c r="B47" s="9"/>
      <c r="C47" s="16"/>
      <c r="D47" s="9"/>
      <c r="E47" s="16"/>
      <c r="F47" s="9"/>
      <c r="G47" s="9"/>
      <c r="H47" s="9"/>
      <c r="I47" s="9"/>
      <c r="J47" s="9"/>
      <c r="K47" s="9"/>
      <c r="L47" s="9"/>
      <c r="M47" s="9"/>
      <c r="N47" s="9"/>
      <c r="O47" s="9"/>
      <c r="P47" s="9"/>
      <c r="Q47" s="9"/>
      <c r="R47" s="9"/>
      <c r="S47" s="9"/>
      <c r="T47" s="30"/>
      <c r="U47" s="9"/>
      <c r="V47" s="9"/>
      <c r="W47" s="9"/>
      <c r="X47" s="10"/>
      <c r="Y47" s="10"/>
      <c r="Z47" s="10"/>
      <c r="AA47" s="10"/>
      <c r="AB47" s="10"/>
      <c r="AC47" s="10"/>
      <c r="AD47" s="10"/>
      <c r="AE47" s="10"/>
      <c r="AF47" s="10"/>
      <c r="AG47" s="10"/>
      <c r="AH47" s="9"/>
      <c r="AI47" s="9"/>
      <c r="AJ47" s="9"/>
      <c r="AK47" s="9"/>
      <c r="AL47" s="9"/>
      <c r="AM47" s="9"/>
      <c r="AN47" s="9"/>
      <c r="AO47" s="12"/>
      <c r="AP47" s="7"/>
      <c r="AQ47" s="6" t="e">
        <f>#REF!*1000*#REF!*9.81*#REF!/3600/0.75</f>
        <v>#REF!</v>
      </c>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row>
    <row r="48" spans="1:70" ht="15.6" x14ac:dyDescent="0.3">
      <c r="A48" s="9"/>
      <c r="B48" s="9"/>
      <c r="C48" s="16"/>
      <c r="D48" s="9"/>
      <c r="E48" s="16"/>
      <c r="F48" s="9"/>
      <c r="G48" s="9"/>
      <c r="H48" s="9"/>
      <c r="I48" s="9"/>
      <c r="J48" s="9"/>
      <c r="K48" s="9"/>
      <c r="L48" s="9"/>
      <c r="M48" s="9"/>
      <c r="N48" s="9"/>
      <c r="O48" s="9"/>
      <c r="P48" s="9"/>
      <c r="Q48" s="9"/>
      <c r="R48" s="9"/>
      <c r="S48" s="9"/>
      <c r="T48" s="30"/>
      <c r="U48" s="9"/>
      <c r="V48" s="9"/>
      <c r="W48" s="9"/>
      <c r="X48" s="10"/>
      <c r="Y48" s="10"/>
      <c r="Z48" s="10"/>
      <c r="AA48" s="10"/>
      <c r="AB48" s="10"/>
      <c r="AC48" s="10"/>
      <c r="AD48" s="10"/>
      <c r="AE48" s="10"/>
      <c r="AF48" s="10"/>
      <c r="AG48" s="10"/>
      <c r="AH48" s="9"/>
      <c r="AI48" s="9"/>
      <c r="AJ48" s="9"/>
      <c r="AK48" s="9"/>
      <c r="AL48" s="9"/>
      <c r="AM48" s="9"/>
      <c r="AN48" s="9"/>
      <c r="AO48" s="12"/>
      <c r="AP48" s="7"/>
      <c r="AQ48" s="6" t="e">
        <f>#REF!*1000*#REF!*9.81*#REF!/3600/0.75</f>
        <v>#REF!</v>
      </c>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row>
    <row r="49" spans="1:70" ht="15.6" x14ac:dyDescent="0.3">
      <c r="A49" s="9"/>
      <c r="B49" s="9"/>
      <c r="C49" s="16"/>
      <c r="D49" s="9"/>
      <c r="E49" s="16"/>
      <c r="F49" s="9"/>
      <c r="G49" s="9"/>
      <c r="H49" s="9"/>
      <c r="I49" s="9"/>
      <c r="J49" s="9"/>
      <c r="K49" s="9"/>
      <c r="L49" s="9"/>
      <c r="M49" s="9"/>
      <c r="N49" s="9"/>
      <c r="O49" s="9"/>
      <c r="P49" s="9"/>
      <c r="Q49" s="9"/>
      <c r="R49" s="9"/>
      <c r="S49" s="9"/>
      <c r="T49" s="30"/>
      <c r="U49" s="9"/>
      <c r="V49" s="9"/>
      <c r="W49" s="9"/>
      <c r="X49" s="10"/>
      <c r="Y49" s="10"/>
      <c r="Z49" s="10"/>
      <c r="AA49" s="10"/>
      <c r="AB49" s="10"/>
      <c r="AC49" s="10"/>
      <c r="AD49" s="10"/>
      <c r="AE49" s="10"/>
      <c r="AF49" s="10"/>
      <c r="AG49" s="10"/>
      <c r="AH49" s="9"/>
      <c r="AI49" s="9"/>
      <c r="AJ49" s="9"/>
      <c r="AK49" s="9"/>
      <c r="AL49" s="9"/>
      <c r="AM49" s="9"/>
      <c r="AN49" s="9"/>
      <c r="AO49" s="12"/>
      <c r="AP49" s="7"/>
      <c r="AQ49" s="6" t="e">
        <f>#REF!*1000*#REF!*9.81*#REF!/3600/0.75</f>
        <v>#REF!</v>
      </c>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row>
    <row r="50" spans="1:70" ht="15.6" x14ac:dyDescent="0.3">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8"/>
      <c r="AQ50" s="6" t="e">
        <f>#REF!*1000*#REF!*9.81*#REF!/3600/0.75</f>
        <v>#REF!</v>
      </c>
    </row>
    <row r="51" spans="1:70" ht="15.6" x14ac:dyDescent="0.3">
      <c r="A51" s="9"/>
      <c r="B51" s="9"/>
      <c r="C51" s="16"/>
      <c r="D51" s="9"/>
      <c r="E51" s="16"/>
      <c r="F51" s="9"/>
      <c r="G51" s="9"/>
      <c r="H51" s="9"/>
      <c r="I51" s="9"/>
      <c r="J51" s="9"/>
      <c r="K51" s="9"/>
      <c r="L51" s="9"/>
      <c r="M51" s="9"/>
      <c r="N51" s="9"/>
      <c r="O51" s="9"/>
      <c r="P51" s="9"/>
      <c r="Q51" s="9"/>
      <c r="R51" s="9"/>
      <c r="S51" s="9"/>
      <c r="T51" s="30"/>
      <c r="U51" s="9"/>
      <c r="V51" s="9"/>
      <c r="W51" s="9"/>
      <c r="X51" s="10"/>
      <c r="Y51" s="10"/>
      <c r="Z51" s="10"/>
      <c r="AA51" s="10"/>
      <c r="AB51" s="10"/>
      <c r="AC51" s="10"/>
      <c r="AD51" s="10"/>
      <c r="AE51" s="10"/>
      <c r="AF51" s="10"/>
      <c r="AG51" s="10"/>
      <c r="AH51" s="9"/>
      <c r="AI51" s="9"/>
      <c r="AJ51" s="9"/>
      <c r="AK51" s="9"/>
      <c r="AL51" s="9"/>
      <c r="AM51" s="9"/>
      <c r="AN51" s="9"/>
      <c r="AO51" s="12"/>
      <c r="AP51" s="7"/>
      <c r="AQ51" s="6" t="e">
        <f>#REF!*1000*#REF!*9.81*#REF!/3600/0.75</f>
        <v>#REF!</v>
      </c>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row>
    <row r="52" spans="1:70" ht="15.6" x14ac:dyDescent="0.3">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8"/>
      <c r="AQ52" s="6" t="e">
        <f>#REF!*1000*#REF!*9.81*#REF!/3600/0.75</f>
        <v>#REF!</v>
      </c>
    </row>
    <row r="53" spans="1:70" ht="15.6" x14ac:dyDescent="0.3">
      <c r="A53" s="9"/>
      <c r="B53" s="9"/>
      <c r="C53" s="16"/>
      <c r="D53" s="9"/>
      <c r="E53" s="16"/>
      <c r="F53" s="9"/>
      <c r="G53" s="9"/>
      <c r="H53" s="9"/>
      <c r="I53" s="9"/>
      <c r="J53" s="9"/>
      <c r="K53" s="9"/>
      <c r="L53" s="9"/>
      <c r="M53" s="9"/>
      <c r="N53" s="9"/>
      <c r="O53" s="9"/>
      <c r="P53" s="9"/>
      <c r="Q53" s="9"/>
      <c r="R53" s="9"/>
      <c r="S53" s="9"/>
      <c r="T53" s="30"/>
      <c r="U53" s="9"/>
      <c r="V53" s="9"/>
      <c r="W53" s="9"/>
      <c r="X53" s="9"/>
      <c r="Y53" s="30"/>
      <c r="Z53" s="30"/>
      <c r="AA53" s="30"/>
      <c r="AB53" s="30"/>
      <c r="AC53" s="30"/>
      <c r="AD53" s="30"/>
      <c r="AE53" s="30"/>
      <c r="AF53" s="30"/>
      <c r="AG53" s="30"/>
      <c r="AH53" s="9"/>
      <c r="AI53" s="9"/>
      <c r="AJ53" s="9"/>
      <c r="AK53" s="9"/>
      <c r="AL53" s="9"/>
      <c r="AM53" s="9"/>
      <c r="AN53" s="9"/>
      <c r="AO53" s="12"/>
      <c r="AP53" s="7"/>
      <c r="AQ53" s="6" t="e">
        <f>#REF!*1000*#REF!*9.81*#REF!/3600/0.75</f>
        <v>#REF!</v>
      </c>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row>
    <row r="54" spans="1:70" ht="15.6" x14ac:dyDescent="0.3">
      <c r="A54" s="9"/>
      <c r="B54" s="9"/>
      <c r="C54" s="16"/>
      <c r="D54" s="9"/>
      <c r="E54" s="16"/>
      <c r="F54" s="9"/>
      <c r="G54" s="9"/>
      <c r="H54" s="9"/>
      <c r="I54" s="9"/>
      <c r="J54" s="9"/>
      <c r="K54" s="9"/>
      <c r="L54" s="9"/>
      <c r="M54" s="9"/>
      <c r="N54" s="9"/>
      <c r="O54" s="9"/>
      <c r="P54" s="9"/>
      <c r="Q54" s="9"/>
      <c r="R54" s="9"/>
      <c r="S54" s="9"/>
      <c r="T54" s="30"/>
      <c r="U54" s="9"/>
      <c r="V54" s="9"/>
      <c r="W54" s="9"/>
      <c r="X54" s="9"/>
      <c r="Y54" s="30"/>
      <c r="Z54" s="30"/>
      <c r="AA54" s="30"/>
      <c r="AB54" s="30"/>
      <c r="AC54" s="30"/>
      <c r="AD54" s="30"/>
      <c r="AE54" s="30"/>
      <c r="AF54" s="30"/>
      <c r="AG54" s="30"/>
      <c r="AH54" s="9"/>
      <c r="AI54" s="9"/>
      <c r="AJ54" s="9"/>
      <c r="AK54" s="9"/>
      <c r="AL54" s="9"/>
      <c r="AM54" s="9"/>
      <c r="AN54" s="9"/>
      <c r="AO54" s="12"/>
      <c r="AP54" s="7"/>
      <c r="AQ54" s="6" t="e">
        <f>#REF!*1000*#REF!*9.81*#REF!/3600/0.75</f>
        <v>#REF!</v>
      </c>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row>
    <row r="55" spans="1:70" ht="15.6" x14ac:dyDescent="0.3">
      <c r="A55" s="9"/>
      <c r="B55" s="9"/>
      <c r="C55" s="16"/>
      <c r="D55" s="9"/>
      <c r="E55" s="16"/>
      <c r="F55" s="9"/>
      <c r="G55" s="9"/>
      <c r="H55" s="9"/>
      <c r="I55" s="9"/>
      <c r="J55" s="9"/>
      <c r="K55" s="9"/>
      <c r="L55" s="9"/>
      <c r="M55" s="9"/>
      <c r="N55" s="9"/>
      <c r="O55" s="9"/>
      <c r="P55" s="9"/>
      <c r="Q55" s="9"/>
      <c r="R55" s="9"/>
      <c r="S55" s="9"/>
      <c r="T55" s="30"/>
      <c r="U55" s="9"/>
      <c r="V55" s="9"/>
      <c r="W55" s="9"/>
      <c r="X55" s="9"/>
      <c r="Y55" s="30"/>
      <c r="Z55" s="30"/>
      <c r="AA55" s="30"/>
      <c r="AB55" s="30"/>
      <c r="AC55" s="30"/>
      <c r="AD55" s="30"/>
      <c r="AE55" s="30"/>
      <c r="AF55" s="30"/>
      <c r="AG55" s="30"/>
      <c r="AH55" s="9"/>
      <c r="AI55" s="9"/>
      <c r="AJ55" s="9"/>
      <c r="AK55" s="9"/>
      <c r="AL55" s="9"/>
      <c r="AM55" s="9"/>
      <c r="AN55" s="9"/>
      <c r="AO55" s="12"/>
      <c r="AP55" s="7"/>
      <c r="AQ55" s="6" t="e">
        <f>#REF!*1000*#REF!*9.81*#REF!/3600/0.75</f>
        <v>#REF!</v>
      </c>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row>
    <row r="56" spans="1:70" ht="15.6" x14ac:dyDescent="0.3">
      <c r="A56" s="9"/>
      <c r="B56" s="9"/>
      <c r="C56" s="16"/>
      <c r="D56" s="9"/>
      <c r="E56" s="16"/>
      <c r="F56" s="9"/>
      <c r="G56" s="9"/>
      <c r="H56" s="9"/>
      <c r="I56" s="9"/>
      <c r="J56" s="9"/>
      <c r="K56" s="9"/>
      <c r="L56" s="9"/>
      <c r="M56" s="9"/>
      <c r="N56" s="9"/>
      <c r="O56" s="9"/>
      <c r="P56" s="9"/>
      <c r="Q56" s="9"/>
      <c r="R56" s="9"/>
      <c r="S56" s="9"/>
      <c r="T56" s="30"/>
      <c r="U56" s="9"/>
      <c r="V56" s="9"/>
      <c r="W56" s="9"/>
      <c r="X56" s="9"/>
      <c r="Y56" s="30"/>
      <c r="Z56" s="30"/>
      <c r="AA56" s="30"/>
      <c r="AB56" s="30"/>
      <c r="AC56" s="30"/>
      <c r="AD56" s="30"/>
      <c r="AE56" s="30"/>
      <c r="AF56" s="30"/>
      <c r="AG56" s="30"/>
      <c r="AH56" s="9"/>
      <c r="AI56" s="9"/>
      <c r="AJ56" s="9"/>
      <c r="AK56" s="9"/>
      <c r="AL56" s="9"/>
      <c r="AM56" s="9"/>
      <c r="AN56" s="9"/>
      <c r="AO56" s="12"/>
      <c r="AP56" s="7"/>
      <c r="AQ56" s="6" t="e">
        <f>#REF!*1000*#REF!*9.81*#REF!/3600/0.75</f>
        <v>#REF!</v>
      </c>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row>
    <row r="57" spans="1:70" ht="15.6" x14ac:dyDescent="0.3">
      <c r="A57" s="9"/>
      <c r="B57" s="9"/>
      <c r="C57" s="16"/>
      <c r="D57" s="9"/>
      <c r="E57" s="16"/>
      <c r="F57" s="9"/>
      <c r="G57" s="9"/>
      <c r="H57" s="9"/>
      <c r="I57" s="9"/>
      <c r="J57" s="9"/>
      <c r="K57" s="9"/>
      <c r="L57" s="9"/>
      <c r="M57" s="9"/>
      <c r="N57" s="9"/>
      <c r="O57" s="9"/>
      <c r="P57" s="9"/>
      <c r="Q57" s="9"/>
      <c r="R57" s="9"/>
      <c r="S57" s="9"/>
      <c r="T57" s="30"/>
      <c r="U57" s="9"/>
      <c r="V57" s="9"/>
      <c r="W57" s="9"/>
      <c r="X57" s="9"/>
      <c r="Y57" s="30"/>
      <c r="Z57" s="30"/>
      <c r="AA57" s="30"/>
      <c r="AB57" s="30"/>
      <c r="AC57" s="30"/>
      <c r="AD57" s="30"/>
      <c r="AE57" s="30"/>
      <c r="AF57" s="30"/>
      <c r="AG57" s="30"/>
      <c r="AH57" s="9"/>
      <c r="AI57" s="9"/>
      <c r="AJ57" s="9"/>
      <c r="AK57" s="9"/>
      <c r="AL57" s="9"/>
      <c r="AM57" s="9"/>
      <c r="AN57" s="9"/>
      <c r="AO57" s="12"/>
      <c r="AP57" s="7"/>
      <c r="AQ57" s="6" t="e">
        <f>#REF!*1000*#REF!*9.81*#REF!/3600/0.75</f>
        <v>#REF!</v>
      </c>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row>
    <row r="58" spans="1:70" ht="15.6" x14ac:dyDescent="0.3">
      <c r="A58" s="9"/>
      <c r="B58" s="9"/>
      <c r="C58" s="16"/>
      <c r="D58" s="9"/>
      <c r="E58" s="16"/>
      <c r="F58" s="9"/>
      <c r="G58" s="9"/>
      <c r="H58" s="9"/>
      <c r="I58" s="9"/>
      <c r="J58" s="9"/>
      <c r="K58" s="9"/>
      <c r="L58" s="9"/>
      <c r="M58" s="9"/>
      <c r="N58" s="9"/>
      <c r="O58" s="9"/>
      <c r="P58" s="9"/>
      <c r="Q58" s="9"/>
      <c r="R58" s="9"/>
      <c r="S58" s="9"/>
      <c r="T58" s="30"/>
      <c r="U58" s="9"/>
      <c r="V58" s="9"/>
      <c r="W58" s="9"/>
      <c r="X58" s="9"/>
      <c r="Y58" s="30"/>
      <c r="Z58" s="30"/>
      <c r="AA58" s="30"/>
      <c r="AB58" s="30"/>
      <c r="AC58" s="30"/>
      <c r="AD58" s="30"/>
      <c r="AE58" s="30"/>
      <c r="AF58" s="30"/>
      <c r="AG58" s="30"/>
      <c r="AH58" s="9"/>
      <c r="AI58" s="9"/>
      <c r="AJ58" s="9"/>
      <c r="AK58" s="9"/>
      <c r="AL58" s="9"/>
      <c r="AM58" s="9"/>
      <c r="AN58" s="9"/>
      <c r="AO58" s="12"/>
      <c r="AP58" s="7"/>
      <c r="AQ58" s="6" t="e">
        <f>#REF!*1000*#REF!*9.81*#REF!/3600/0.75</f>
        <v>#REF!</v>
      </c>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row>
    <row r="59" spans="1:70" ht="15.6" x14ac:dyDescent="0.3">
      <c r="A59" s="9"/>
      <c r="B59" s="9"/>
      <c r="C59" s="16"/>
      <c r="D59" s="9"/>
      <c r="E59" s="16"/>
      <c r="F59" s="9"/>
      <c r="G59" s="9"/>
      <c r="H59" s="9"/>
      <c r="I59" s="9"/>
      <c r="J59" s="9"/>
      <c r="K59" s="9"/>
      <c r="L59" s="9"/>
      <c r="M59" s="9"/>
      <c r="N59" s="9"/>
      <c r="O59" s="9"/>
      <c r="P59" s="9"/>
      <c r="Q59" s="9"/>
      <c r="R59" s="9"/>
      <c r="S59" s="9"/>
      <c r="T59" s="30"/>
      <c r="U59" s="9"/>
      <c r="V59" s="9"/>
      <c r="W59" s="9"/>
      <c r="X59" s="9"/>
      <c r="Y59" s="30"/>
      <c r="Z59" s="30"/>
      <c r="AA59" s="30"/>
      <c r="AB59" s="30"/>
      <c r="AC59" s="30"/>
      <c r="AD59" s="30"/>
      <c r="AE59" s="30"/>
      <c r="AF59" s="30"/>
      <c r="AG59" s="30"/>
      <c r="AH59" s="9"/>
      <c r="AI59" s="9"/>
      <c r="AJ59" s="9"/>
      <c r="AK59" s="9"/>
      <c r="AL59" s="9"/>
      <c r="AM59" s="9"/>
      <c r="AN59" s="9"/>
      <c r="AO59" s="12"/>
      <c r="AP59" s="7"/>
      <c r="AQ59" s="6" t="e">
        <f>#REF!*1000*#REF!*9.81*#REF!/3600/0.75</f>
        <v>#REF!</v>
      </c>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row>
    <row r="60" spans="1:70" ht="15.6" x14ac:dyDescent="0.3">
      <c r="A60" s="9"/>
      <c r="B60" s="9"/>
      <c r="C60" s="16"/>
      <c r="D60" s="9"/>
      <c r="E60" s="16"/>
      <c r="F60" s="9"/>
      <c r="G60" s="9"/>
      <c r="H60" s="9"/>
      <c r="I60" s="9"/>
      <c r="J60" s="9"/>
      <c r="K60" s="9"/>
      <c r="L60" s="9"/>
      <c r="M60" s="9"/>
      <c r="N60" s="9"/>
      <c r="O60" s="9"/>
      <c r="P60" s="9"/>
      <c r="Q60" s="9"/>
      <c r="R60" s="9"/>
      <c r="S60" s="9"/>
      <c r="T60" s="30"/>
      <c r="U60" s="9"/>
      <c r="V60" s="9"/>
      <c r="W60" s="9"/>
      <c r="X60" s="9"/>
      <c r="Y60" s="30"/>
      <c r="Z60" s="30"/>
      <c r="AA60" s="30"/>
      <c r="AB60" s="30"/>
      <c r="AC60" s="30"/>
      <c r="AD60" s="30"/>
      <c r="AE60" s="30"/>
      <c r="AF60" s="30"/>
      <c r="AG60" s="30"/>
      <c r="AH60" s="9"/>
      <c r="AI60" s="9"/>
      <c r="AJ60" s="9"/>
      <c r="AK60" s="9"/>
      <c r="AL60" s="9"/>
      <c r="AM60" s="9"/>
      <c r="AN60" s="9"/>
      <c r="AO60" s="12"/>
      <c r="AP60" s="7"/>
      <c r="AQ60" s="6" t="e">
        <f>#REF!*1000*#REF!*9.81*#REF!/3600/0.75</f>
        <v>#REF!</v>
      </c>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row>
    <row r="61" spans="1:70" ht="15.6" x14ac:dyDescent="0.3">
      <c r="A61" s="9"/>
      <c r="B61" s="9"/>
      <c r="C61" s="16"/>
      <c r="D61" s="9"/>
      <c r="E61" s="16"/>
      <c r="F61" s="9"/>
      <c r="G61" s="9"/>
      <c r="H61" s="9"/>
      <c r="I61" s="9"/>
      <c r="J61" s="9"/>
      <c r="K61" s="9"/>
      <c r="L61" s="9"/>
      <c r="M61" s="9"/>
      <c r="N61" s="9"/>
      <c r="O61" s="9"/>
      <c r="P61" s="9"/>
      <c r="Q61" s="9"/>
      <c r="R61" s="9"/>
      <c r="S61" s="9"/>
      <c r="T61" s="30"/>
      <c r="U61" s="9"/>
      <c r="V61" s="9"/>
      <c r="W61" s="9"/>
      <c r="X61" s="9"/>
      <c r="Y61" s="30"/>
      <c r="Z61" s="30"/>
      <c r="AA61" s="30"/>
      <c r="AB61" s="30"/>
      <c r="AC61" s="30"/>
      <c r="AD61" s="30"/>
      <c r="AE61" s="30"/>
      <c r="AF61" s="30"/>
      <c r="AG61" s="30"/>
      <c r="AH61" s="9"/>
      <c r="AI61" s="9"/>
      <c r="AJ61" s="9"/>
      <c r="AK61" s="9"/>
      <c r="AL61" s="9"/>
      <c r="AM61" s="9"/>
      <c r="AN61" s="9"/>
      <c r="AO61" s="12"/>
      <c r="AP61" s="7"/>
      <c r="AQ61" s="6" t="e">
        <f>#REF!*1000*#REF!*9.81*#REF!/3600/0.75</f>
        <v>#REF!</v>
      </c>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row>
    <row r="62" spans="1:70" ht="15.6" x14ac:dyDescent="0.3">
      <c r="A62" s="9"/>
      <c r="B62" s="9"/>
      <c r="C62" s="16"/>
      <c r="D62" s="9"/>
      <c r="E62" s="16"/>
      <c r="F62" s="9"/>
      <c r="G62" s="9"/>
      <c r="H62" s="9"/>
      <c r="I62" s="9"/>
      <c r="J62" s="9"/>
      <c r="K62" s="9"/>
      <c r="L62" s="9"/>
      <c r="M62" s="9"/>
      <c r="N62" s="9"/>
      <c r="O62" s="9"/>
      <c r="P62" s="9"/>
      <c r="Q62" s="9"/>
      <c r="R62" s="9"/>
      <c r="S62" s="9"/>
      <c r="T62" s="30"/>
      <c r="U62" s="9"/>
      <c r="V62" s="9"/>
      <c r="W62" s="9"/>
      <c r="X62" s="9"/>
      <c r="Y62" s="30"/>
      <c r="Z62" s="30"/>
      <c r="AA62" s="30"/>
      <c r="AB62" s="30"/>
      <c r="AC62" s="30"/>
      <c r="AD62" s="30"/>
      <c r="AE62" s="30"/>
      <c r="AF62" s="30"/>
      <c r="AG62" s="30"/>
      <c r="AH62" s="9"/>
      <c r="AI62" s="9"/>
      <c r="AJ62" s="9"/>
      <c r="AK62" s="9"/>
      <c r="AL62" s="9"/>
      <c r="AM62" s="9"/>
      <c r="AN62" s="9"/>
      <c r="AO62" s="12"/>
      <c r="AP62" s="7"/>
      <c r="AQ62" s="6" t="e">
        <f>#REF!*1000*#REF!*9.81*#REF!/3600/0.75</f>
        <v>#REF!</v>
      </c>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row>
    <row r="63" spans="1:70" ht="15.6" x14ac:dyDescent="0.3">
      <c r="A63" s="9"/>
      <c r="B63" s="9"/>
      <c r="C63" s="16"/>
      <c r="D63" s="9"/>
      <c r="E63" s="16"/>
      <c r="F63" s="9"/>
      <c r="G63" s="9"/>
      <c r="H63" s="9"/>
      <c r="I63" s="9"/>
      <c r="J63" s="9"/>
      <c r="K63" s="9"/>
      <c r="L63" s="9"/>
      <c r="M63" s="9"/>
      <c r="N63" s="9"/>
      <c r="O63" s="9"/>
      <c r="P63" s="9"/>
      <c r="Q63" s="9"/>
      <c r="R63" s="9"/>
      <c r="S63" s="9"/>
      <c r="T63" s="30"/>
      <c r="U63" s="9"/>
      <c r="V63" s="9"/>
      <c r="W63" s="9"/>
      <c r="X63" s="9"/>
      <c r="Y63" s="30"/>
      <c r="Z63" s="30"/>
      <c r="AA63" s="30"/>
      <c r="AB63" s="30"/>
      <c r="AC63" s="30"/>
      <c r="AD63" s="30"/>
      <c r="AE63" s="30"/>
      <c r="AF63" s="30"/>
      <c r="AG63" s="30"/>
      <c r="AH63" s="9"/>
      <c r="AI63" s="9"/>
      <c r="AJ63" s="9"/>
      <c r="AK63" s="9"/>
      <c r="AL63" s="9"/>
      <c r="AM63" s="9"/>
      <c r="AN63" s="9"/>
      <c r="AO63" s="12"/>
      <c r="AP63" s="7"/>
      <c r="AQ63" s="6" t="e">
        <f>#REF!*1000*#REF!*9.81*#REF!/3600/0.75</f>
        <v>#REF!</v>
      </c>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row>
    <row r="64" spans="1:70" ht="15.6" x14ac:dyDescent="0.3">
      <c r="A64" s="9"/>
      <c r="B64" s="9"/>
      <c r="C64" s="16"/>
      <c r="D64" s="9"/>
      <c r="E64" s="16"/>
      <c r="F64" s="9"/>
      <c r="G64" s="9"/>
      <c r="H64" s="9"/>
      <c r="I64" s="9"/>
      <c r="J64" s="9"/>
      <c r="K64" s="9"/>
      <c r="L64" s="9"/>
      <c r="M64" s="9"/>
      <c r="N64" s="9"/>
      <c r="O64" s="9"/>
      <c r="P64" s="9"/>
      <c r="Q64" s="9"/>
      <c r="R64" s="9"/>
      <c r="S64" s="9"/>
      <c r="T64" s="30"/>
      <c r="U64" s="9"/>
      <c r="V64" s="9"/>
      <c r="W64" s="9"/>
      <c r="X64" s="9"/>
      <c r="Y64" s="30"/>
      <c r="Z64" s="30"/>
      <c r="AA64" s="30"/>
      <c r="AB64" s="30"/>
      <c r="AC64" s="30"/>
      <c r="AD64" s="30"/>
      <c r="AE64" s="30"/>
      <c r="AF64" s="30"/>
      <c r="AG64" s="30"/>
      <c r="AH64" s="9"/>
      <c r="AI64" s="9"/>
      <c r="AJ64" s="9"/>
      <c r="AK64" s="9"/>
      <c r="AL64" s="9"/>
      <c r="AM64" s="9"/>
      <c r="AN64" s="9"/>
      <c r="AO64" s="12"/>
      <c r="AP64" s="7"/>
      <c r="AQ64" s="6" t="e">
        <f>#REF!*1000*#REF!*9.81*#REF!/3600/0.75</f>
        <v>#REF!</v>
      </c>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row>
    <row r="65" spans="1:70" ht="15.6" x14ac:dyDescent="0.3">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8"/>
      <c r="AQ65" s="6" t="e">
        <f>#REF!*1000*#REF!*9.81*#REF!/3600/0.75</f>
        <v>#REF!</v>
      </c>
    </row>
    <row r="66" spans="1:70" ht="15.6" x14ac:dyDescent="0.3">
      <c r="A66" s="9"/>
      <c r="B66" s="9"/>
      <c r="C66" s="16"/>
      <c r="D66" s="9"/>
      <c r="E66" s="16"/>
      <c r="F66" s="9"/>
      <c r="G66" s="9"/>
      <c r="H66" s="9"/>
      <c r="I66" s="9"/>
      <c r="J66" s="9"/>
      <c r="K66" s="9"/>
      <c r="L66" s="9"/>
      <c r="M66" s="9"/>
      <c r="N66" s="9"/>
      <c r="O66" s="9"/>
      <c r="P66" s="9"/>
      <c r="Q66" s="9"/>
      <c r="R66" s="9"/>
      <c r="S66" s="9"/>
      <c r="T66" s="30"/>
      <c r="U66" s="9"/>
      <c r="V66" s="9"/>
      <c r="W66" s="9"/>
      <c r="X66" s="10"/>
      <c r="Y66" s="10"/>
      <c r="Z66" s="10"/>
      <c r="AA66" s="10"/>
      <c r="AB66" s="10"/>
      <c r="AC66" s="10"/>
      <c r="AD66" s="10"/>
      <c r="AE66" s="10"/>
      <c r="AF66" s="10"/>
      <c r="AG66" s="10"/>
      <c r="AH66" s="9"/>
      <c r="AI66" s="9"/>
      <c r="AJ66" s="9"/>
      <c r="AK66" s="9"/>
      <c r="AL66" s="9"/>
      <c r="AM66" s="9"/>
      <c r="AN66" s="9"/>
      <c r="AO66" s="12"/>
      <c r="AP66" s="7"/>
      <c r="AQ66" s="6" t="e">
        <f>#REF!*1000*#REF!*9.81*#REF!/3600/0.75</f>
        <v>#REF!</v>
      </c>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row>
    <row r="67" spans="1:70" ht="15.6" x14ac:dyDescent="0.3">
      <c r="A67" s="9"/>
      <c r="B67" s="9"/>
      <c r="C67" s="16"/>
      <c r="D67" s="9"/>
      <c r="E67" s="16"/>
      <c r="F67" s="9"/>
      <c r="G67" s="9"/>
      <c r="H67" s="9"/>
      <c r="I67" s="9"/>
      <c r="J67" s="9"/>
      <c r="K67" s="9"/>
      <c r="L67" s="9"/>
      <c r="M67" s="9"/>
      <c r="N67" s="9"/>
      <c r="O67" s="9"/>
      <c r="P67" s="9"/>
      <c r="Q67" s="9"/>
      <c r="R67" s="9"/>
      <c r="S67" s="9"/>
      <c r="T67" s="30"/>
      <c r="U67" s="9"/>
      <c r="V67" s="9"/>
      <c r="W67" s="9"/>
      <c r="X67" s="10"/>
      <c r="Y67" s="10"/>
      <c r="Z67" s="10"/>
      <c r="AA67" s="10"/>
      <c r="AB67" s="10"/>
      <c r="AC67" s="10"/>
      <c r="AD67" s="10"/>
      <c r="AE67" s="10"/>
      <c r="AF67" s="10"/>
      <c r="AG67" s="10"/>
      <c r="AH67" s="9"/>
      <c r="AI67" s="9"/>
      <c r="AJ67" s="9"/>
      <c r="AK67" s="9"/>
      <c r="AL67" s="9"/>
      <c r="AM67" s="9"/>
      <c r="AN67" s="9"/>
      <c r="AO67" s="12"/>
      <c r="AP67" s="7">
        <f>4/0.5</f>
        <v>8</v>
      </c>
      <c r="AQ67" s="6" t="e">
        <f>#REF!*1000*#REF!*9.81*#REF!/3600/0.75</f>
        <v>#REF!</v>
      </c>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row>
    <row r="68" spans="1:70" ht="15.6" x14ac:dyDescent="0.3">
      <c r="A68" s="9"/>
      <c r="B68" s="9"/>
      <c r="C68" s="16"/>
      <c r="D68" s="9"/>
      <c r="E68" s="16"/>
      <c r="F68" s="9"/>
      <c r="G68" s="9"/>
      <c r="H68" s="9"/>
      <c r="I68" s="9"/>
      <c r="J68" s="9"/>
      <c r="K68" s="9"/>
      <c r="L68" s="9"/>
      <c r="M68" s="9"/>
      <c r="N68" s="9"/>
      <c r="O68" s="9"/>
      <c r="P68" s="9"/>
      <c r="Q68" s="9"/>
      <c r="R68" s="9"/>
      <c r="S68" s="9"/>
      <c r="T68" s="30"/>
      <c r="U68" s="9"/>
      <c r="V68" s="9"/>
      <c r="W68" s="9"/>
      <c r="X68" s="10"/>
      <c r="Y68" s="10"/>
      <c r="Z68" s="10"/>
      <c r="AA68" s="10"/>
      <c r="AB68" s="10"/>
      <c r="AC68" s="10"/>
      <c r="AD68" s="10"/>
      <c r="AE68" s="10"/>
      <c r="AF68" s="10"/>
      <c r="AG68" s="10"/>
      <c r="AH68" s="9"/>
      <c r="AI68" s="9"/>
      <c r="AJ68" s="9"/>
      <c r="AK68" s="9"/>
      <c r="AL68" s="9"/>
      <c r="AM68" s="9"/>
      <c r="AN68" s="9"/>
      <c r="AO68" s="12"/>
      <c r="AP68" s="7">
        <f>(4+4.2+1.8+4+3.1)/0.25</f>
        <v>68.400000000000006</v>
      </c>
      <c r="AQ68" s="6" t="e">
        <f>#REF!*1000*#REF!*9.81*#REF!/3600/0.75</f>
        <v>#REF!</v>
      </c>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row>
    <row r="69" spans="1:70" ht="15.6" x14ac:dyDescent="0.3">
      <c r="A69" s="9"/>
      <c r="B69" s="9"/>
      <c r="C69" s="16"/>
      <c r="D69" s="9"/>
      <c r="E69" s="16"/>
      <c r="F69" s="9"/>
      <c r="G69" s="9"/>
      <c r="H69" s="9"/>
      <c r="I69" s="9"/>
      <c r="J69" s="9"/>
      <c r="K69" s="9"/>
      <c r="L69" s="9"/>
      <c r="M69" s="9"/>
      <c r="N69" s="9"/>
      <c r="O69" s="9"/>
      <c r="P69" s="9"/>
      <c r="Q69" s="9"/>
      <c r="R69" s="9"/>
      <c r="S69" s="9"/>
      <c r="T69" s="30"/>
      <c r="U69" s="9"/>
      <c r="V69" s="9"/>
      <c r="W69" s="9"/>
      <c r="X69" s="10"/>
      <c r="Y69" s="10"/>
      <c r="Z69" s="10"/>
      <c r="AA69" s="10"/>
      <c r="AB69" s="10"/>
      <c r="AC69" s="10"/>
      <c r="AD69" s="10"/>
      <c r="AE69" s="10"/>
      <c r="AF69" s="10"/>
      <c r="AG69" s="10"/>
      <c r="AH69" s="9"/>
      <c r="AI69" s="9"/>
      <c r="AJ69" s="9"/>
      <c r="AK69" s="9"/>
      <c r="AL69" s="9"/>
      <c r="AM69" s="9"/>
      <c r="AN69" s="9"/>
      <c r="AO69" s="12"/>
      <c r="AP69" s="7">
        <f>(4+4.2+1.8+4+3.1)/0.25</f>
        <v>68.400000000000006</v>
      </c>
      <c r="AQ69" s="6" t="e">
        <f>#REF!*1000*#REF!*9.81*#REF!/3600/0.75</f>
        <v>#REF!</v>
      </c>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row>
    <row r="70" spans="1:70" ht="15.6" x14ac:dyDescent="0.3">
      <c r="A70" s="9"/>
      <c r="B70" s="9"/>
      <c r="C70" s="16"/>
      <c r="D70" s="9"/>
      <c r="E70" s="16"/>
      <c r="F70" s="9"/>
      <c r="G70" s="9"/>
      <c r="H70" s="9"/>
      <c r="I70" s="9"/>
      <c r="J70" s="9"/>
      <c r="K70" s="9"/>
      <c r="L70" s="9"/>
      <c r="M70" s="9"/>
      <c r="N70" s="9"/>
      <c r="O70" s="9"/>
      <c r="P70" s="9"/>
      <c r="Q70" s="9"/>
      <c r="R70" s="9"/>
      <c r="S70" s="9"/>
      <c r="T70" s="30"/>
      <c r="U70" s="9"/>
      <c r="V70" s="9"/>
      <c r="W70" s="9"/>
      <c r="X70" s="10"/>
      <c r="Y70" s="10"/>
      <c r="Z70" s="10"/>
      <c r="AA70" s="10"/>
      <c r="AB70" s="10"/>
      <c r="AC70" s="10"/>
      <c r="AD70" s="10"/>
      <c r="AE70" s="10"/>
      <c r="AF70" s="10"/>
      <c r="AG70" s="10"/>
      <c r="AH70" s="9"/>
      <c r="AI70" s="9"/>
      <c r="AJ70" s="9"/>
      <c r="AK70" s="9"/>
      <c r="AL70" s="9"/>
      <c r="AM70" s="9"/>
      <c r="AN70" s="9"/>
      <c r="AO70" s="12"/>
      <c r="AP70" s="7">
        <f>(4+4.2+1.8+4+3.1)/0.25</f>
        <v>68.400000000000006</v>
      </c>
      <c r="AQ70" s="6" t="e">
        <f>#REF!*1000*#REF!*9.81*#REF!/3600/0.75</f>
        <v>#REF!</v>
      </c>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row>
    <row r="71" spans="1:70" ht="15.6" x14ac:dyDescent="0.3">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8"/>
      <c r="AQ71" s="6" t="e">
        <f>#REF!*1000*#REF!*9.81*#REF!/3600/0.75</f>
        <v>#REF!</v>
      </c>
    </row>
    <row r="72" spans="1:70" ht="15.6" x14ac:dyDescent="0.3">
      <c r="A72" s="9"/>
      <c r="B72" s="9"/>
      <c r="C72" s="16"/>
      <c r="D72" s="9"/>
      <c r="E72" s="16"/>
      <c r="F72" s="9"/>
      <c r="G72" s="9"/>
      <c r="H72" s="9"/>
      <c r="I72" s="9"/>
      <c r="J72" s="9"/>
      <c r="K72" s="9"/>
      <c r="L72" s="9"/>
      <c r="M72" s="9"/>
      <c r="N72" s="9"/>
      <c r="O72" s="9"/>
      <c r="P72" s="9"/>
      <c r="Q72" s="9"/>
      <c r="R72" s="9"/>
      <c r="S72" s="9"/>
      <c r="T72" s="30"/>
      <c r="U72" s="9"/>
      <c r="V72" s="9"/>
      <c r="W72" s="9"/>
      <c r="X72" s="10"/>
      <c r="Y72" s="10"/>
      <c r="Z72" s="10"/>
      <c r="AA72" s="10"/>
      <c r="AB72" s="10"/>
      <c r="AC72" s="10"/>
      <c r="AD72" s="10"/>
      <c r="AE72" s="10"/>
      <c r="AF72" s="10"/>
      <c r="AG72" s="10"/>
      <c r="AH72" s="9"/>
      <c r="AI72" s="9"/>
      <c r="AJ72" s="9"/>
      <c r="AK72" s="9"/>
      <c r="AL72" s="9"/>
      <c r="AM72" s="9"/>
      <c r="AN72" s="9"/>
      <c r="AO72" s="9"/>
      <c r="AP72" s="7"/>
      <c r="AQ72" s="6" t="e">
        <f>#REF!*1000*#REF!*9.81*#REF!/3600/0.75</f>
        <v>#REF!</v>
      </c>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row>
    <row r="73" spans="1:70" x14ac:dyDescent="0.3">
      <c r="A73" s="13"/>
      <c r="B73" s="13"/>
      <c r="C73" s="17"/>
      <c r="D73" s="13"/>
      <c r="E73" s="17"/>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row>
  </sheetData>
  <mergeCells count="20">
    <mergeCell ref="A26:AO26"/>
    <mergeCell ref="A33:AO33"/>
    <mergeCell ref="B1:B2"/>
    <mergeCell ref="C1:C2"/>
    <mergeCell ref="A65:AO65"/>
    <mergeCell ref="U1:X1"/>
    <mergeCell ref="AH1:AI1"/>
    <mergeCell ref="G5:I5"/>
    <mergeCell ref="A71:AO71"/>
    <mergeCell ref="A16:AO16"/>
    <mergeCell ref="D1:D2"/>
    <mergeCell ref="E1:E2"/>
    <mergeCell ref="F1:F2"/>
    <mergeCell ref="G1:G2"/>
    <mergeCell ref="H1:O1"/>
    <mergeCell ref="A41:AO41"/>
    <mergeCell ref="A50:AO50"/>
    <mergeCell ref="A52:AO52"/>
    <mergeCell ref="A1:A2"/>
    <mergeCell ref="A19:AO19"/>
  </mergeCells>
  <pageMargins left="0.7" right="0.7" top="0.75" bottom="0.75" header="0.3" footer="0.3"/>
  <pageSetup paperSize="9" orientation="portrait" r:id="rId1"/>
  <headerFooter>
    <oddFooter>&amp;C&amp;1#&amp;"Arial"&amp;10&amp;K000000SULZER CONFIDENTIAL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ОЛ</vt:lpstr>
    </vt:vector>
  </TitlesOfParts>
  <Company>SIBUR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Мелинг Александр Васильевич</dc:creator>
  <cp:lastModifiedBy>Ермолаев Максим Юрьевич</cp:lastModifiedBy>
  <dcterms:created xsi:type="dcterms:W3CDTF">2024-04-27T02:53:51Z</dcterms:created>
  <dcterms:modified xsi:type="dcterms:W3CDTF">2026-09-01T13:18:20Z</dcterms:modified>
</cp:coreProperties>
</file>